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I:\AGRInter\ARD Shared\Website\iem\info\libmin\"/>
    </mc:Choice>
  </mc:AlternateContent>
  <bookViews>
    <workbookView xWindow="-90" yWindow="-90" windowWidth="23235" windowHeight="12690" tabRatio="862"/>
  </bookViews>
  <sheets>
    <sheet name="ReadMe" sheetId="7" r:id="rId1"/>
    <sheet name="Metadata" sheetId="12" r:id="rId2"/>
    <sheet name="Table 1" sheetId="22" r:id="rId3"/>
    <sheet name="PlotDat1" sheetId="10" state="hidden" r:id="rId4"/>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4" i="22" l="1"/>
  <c r="N34" i="22"/>
  <c r="M34" i="22"/>
  <c r="L34" i="22"/>
  <c r="P33" i="22"/>
  <c r="N33" i="22"/>
  <c r="M33" i="22"/>
  <c r="L33" i="22"/>
  <c r="P31" i="22"/>
  <c r="N31" i="22"/>
  <c r="M31" i="22"/>
  <c r="L31" i="22"/>
  <c r="P30" i="22"/>
  <c r="N30" i="22"/>
  <c r="M30" i="22"/>
  <c r="L30" i="22"/>
  <c r="P29" i="22"/>
  <c r="N29" i="22"/>
  <c r="M29" i="22"/>
  <c r="L29" i="22"/>
  <c r="P32" i="22"/>
  <c r="N32" i="22"/>
  <c r="M32" i="22"/>
  <c r="L32" i="22"/>
  <c r="P24" i="22"/>
  <c r="N24" i="22"/>
  <c r="M24" i="22"/>
  <c r="L24" i="22"/>
  <c r="P23" i="22"/>
  <c r="N23" i="22"/>
  <c r="M23" i="22"/>
  <c r="L23" i="22"/>
  <c r="P22" i="22"/>
  <c r="N22" i="22"/>
  <c r="M22" i="22"/>
  <c r="L22" i="22"/>
  <c r="P13" i="22" l="1"/>
  <c r="P14" i="22"/>
  <c r="P15" i="22"/>
  <c r="P16" i="22"/>
  <c r="P17" i="22"/>
  <c r="P18" i="22"/>
  <c r="P19" i="22"/>
  <c r="P20" i="22"/>
  <c r="P25" i="22"/>
  <c r="P26" i="22"/>
  <c r="P27" i="22"/>
  <c r="P28" i="22"/>
  <c r="P12" i="22"/>
  <c r="N28" i="22"/>
  <c r="M28" i="22"/>
  <c r="L28" i="22"/>
  <c r="N27" i="22"/>
  <c r="M27" i="22"/>
  <c r="L27" i="22"/>
  <c r="N26" i="22"/>
  <c r="M26" i="22"/>
  <c r="L26" i="22"/>
  <c r="N25" i="22"/>
  <c r="M25" i="22"/>
  <c r="L25" i="22"/>
  <c r="N20" i="22"/>
  <c r="M20" i="22"/>
  <c r="L20" i="22"/>
  <c r="N19" i="22"/>
  <c r="M19" i="22"/>
  <c r="L19" i="22"/>
  <c r="N18" i="22"/>
  <c r="M18" i="22"/>
  <c r="L18" i="22"/>
  <c r="N17" i="22"/>
  <c r="M17" i="22"/>
  <c r="L17" i="22"/>
  <c r="N16" i="22"/>
  <c r="M16" i="22"/>
  <c r="L16" i="22"/>
  <c r="N15" i="22"/>
  <c r="M15" i="22"/>
  <c r="L15" i="22"/>
  <c r="N14" i="22"/>
  <c r="M14" i="22"/>
  <c r="L14" i="22"/>
  <c r="N13" i="22"/>
  <c r="M13" i="22"/>
  <c r="L13" i="22"/>
  <c r="P21" i="22" l="1"/>
  <c r="N21" i="22"/>
  <c r="M12" i="22"/>
  <c r="M11" i="22"/>
  <c r="M10" i="22"/>
  <c r="M9" i="22"/>
  <c r="M8" i="22"/>
  <c r="M7" i="22"/>
  <c r="M6" i="22"/>
  <c r="M5" i="22"/>
  <c r="M4" i="22"/>
  <c r="M3" i="22"/>
  <c r="M21" i="22"/>
  <c r="L4" i="22"/>
  <c r="L5" i="22"/>
  <c r="L6" i="22"/>
  <c r="L7" i="22"/>
  <c r="L8" i="22"/>
  <c r="L9" i="22"/>
  <c r="L10" i="22"/>
  <c r="L11" i="22"/>
  <c r="L12" i="22"/>
  <c r="L3" i="22"/>
  <c r="L21" i="22"/>
  <c r="N12" i="22" l="1"/>
  <c r="P11" i="22"/>
  <c r="N11" i="22"/>
  <c r="P10" i="22"/>
  <c r="N10" i="22"/>
  <c r="P9" i="22"/>
  <c r="N9" i="22"/>
  <c r="P8" i="22"/>
  <c r="N8" i="22"/>
  <c r="P7" i="22"/>
  <c r="N7" i="22"/>
  <c r="P6" i="22"/>
  <c r="N6" i="22"/>
  <c r="P5" i="22"/>
  <c r="N5" i="22"/>
  <c r="P4" i="22"/>
  <c r="N4" i="22"/>
  <c r="P3" i="22"/>
  <c r="N3" i="22"/>
</calcChain>
</file>

<file path=xl/sharedStrings.xml><?xml version="1.0" encoding="utf-8"?>
<sst xmlns="http://schemas.openxmlformats.org/spreadsheetml/2006/main" count="264" uniqueCount="179">
  <si>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</si>
  <si>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</si>
  <si>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</si>
  <si>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</si>
  <si>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</si>
  <si>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</si>
  <si>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</si>
  <si>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</si>
  <si>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</si>
  <si>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</si>
  <si>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</si>
  <si>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</si>
  <si>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</si>
  <si>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</si>
  <si>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</si>
  <si>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</si>
  <si>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</si>
  <si>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</si>
  <si>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</si>
  <si>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</si>
  <si>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</si>
  <si>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</si>
  <si>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</si>
  <si>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</si>
  <si>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</si>
  <si>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</si>
  <si>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</si>
  <si>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</si>
  <si>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</si>
  <si>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</si>
  <si>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</si>
  <si>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</si>
  <si>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</si>
  <si>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Project_Lead</t>
  </si>
  <si>
    <t>MGS</t>
  </si>
  <si>
    <t>Analytical_Method</t>
  </si>
  <si>
    <t>Lab_Analytical_Package_Code</t>
  </si>
  <si>
    <t>Project_Information</t>
  </si>
  <si>
    <t>Analysis_Information</t>
  </si>
  <si>
    <t xml:space="preserve">Sample_Medium </t>
  </si>
  <si>
    <t>Organization_Responsible</t>
  </si>
  <si>
    <t>Publication_Release_Date</t>
  </si>
  <si>
    <t>Datum_For_Sample_Locations</t>
  </si>
  <si>
    <t>Rock</t>
  </si>
  <si>
    <t>Metadata</t>
  </si>
  <si>
    <t>Analysis_1</t>
  </si>
  <si>
    <t>Sample_Methodology</t>
  </si>
  <si>
    <t>Analytical_Digestion_If_Applicable</t>
  </si>
  <si>
    <t>UTM_ZONE</t>
  </si>
  <si>
    <t>Easting</t>
  </si>
  <si>
    <t>Northing</t>
  </si>
  <si>
    <t>Tel: 1-800-223-5215 (General Enquiry)</t>
  </si>
  <si>
    <t>Tel: 204-945-6569 (Resource Centre)</t>
  </si>
  <si>
    <t>Fax: 204-945-8427</t>
  </si>
  <si>
    <t>Lithology</t>
  </si>
  <si>
    <t>Sm-Nd</t>
  </si>
  <si>
    <t>Sample number</t>
  </si>
  <si>
    <t>Sm_ppm</t>
  </si>
  <si>
    <t>Nd_ppm</t>
  </si>
  <si>
    <t>~T_Ma</t>
  </si>
  <si>
    <t>Basalt</t>
  </si>
  <si>
    <t>Granodiorite</t>
  </si>
  <si>
    <t>Gabbro</t>
  </si>
  <si>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</si>
  <si>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t>Uncertainty*</t>
  </si>
  <si>
    <t xml:space="preserve">Goldstein, S.L., O’Nions, R.K. and Hamilton, P.J. 1984: A Sm-Nd isotopic study of atmospheric dusts and particulates from major river systems; Earth and Planetary Science Letters, v. 70, p. 221–236.
</t>
  </si>
  <si>
    <t>Tanaka, T., Togashi, S., Kamioka, H., Amakawa, H., Kagami, H., Hamamoto, T., Yuhara, M., Orihashi, Y., Yoneda, S., Shimizu, H., Kunimaru, T., Takahashi, K., Yanagi, T., Nakano, T., Fujimaki, H., Shinjo, R., Asahara, Y., Tanimizu, M. and Dragusanu C. 2000: JNdi-1: a neodymium isotopic reference in consistency with LaJolla neodymium; Chemical Geology, v. 168, p. 279–281.</t>
  </si>
  <si>
    <t>Unterschutz, J.L.E., Creaser, R.A., Erdmer, P., Thompson, R.I. and Daughtry, K.L. 2002: North American margin origin of Quesnel terrane strata in the southern Canadian Cordillera: inferences from geochemical and Nd isotopic characteristics of Triassic metasedimentary rocks; Geological Society of America Bulletin, v. 114, p. 462–475.</t>
  </si>
  <si>
    <t>by C.O. Böhm, S.D. Anderson and E.C. Syme</t>
  </si>
  <si>
    <t>This Data Repository Item supplements:</t>
  </si>
  <si>
    <t>Published 2020 by:
Manitoba Agriculture and Resource Development
Manitoba Geological Survey
360-1395 Ellice Avenue
Winnipeg, Manitoba
R3G 3P2 Canada</t>
  </si>
  <si>
    <t>MGS2008_001</t>
  </si>
  <si>
    <t>Far North Geomapping Initiative: Seal River - Great Island area (2008-2010)</t>
  </si>
  <si>
    <t>C.O. Böhm and S.D. Anderson</t>
  </si>
  <si>
    <t>54L; 54M; 64I; 64P</t>
  </si>
  <si>
    <t>NAD83, Zone 14</t>
  </si>
  <si>
    <t>14N</t>
  </si>
  <si>
    <t>96-08-26</t>
  </si>
  <si>
    <t>96-08-28</t>
  </si>
  <si>
    <t>96-08-40</t>
  </si>
  <si>
    <t>96-08-43-1</t>
  </si>
  <si>
    <t>96-09-1177-A01</t>
  </si>
  <si>
    <t>97-09-108-A01</t>
  </si>
  <si>
    <t>97-09-134-A01</t>
  </si>
  <si>
    <t>97-09-215-A01</t>
  </si>
  <si>
    <t>97-09-222-A01</t>
  </si>
  <si>
    <t>52-10-2277-A01</t>
  </si>
  <si>
    <t>96-10-1468-A01</t>
  </si>
  <si>
    <t>97-10-454-A01</t>
  </si>
  <si>
    <t>Granite</t>
  </si>
  <si>
    <t>52-09-2104-A01</t>
  </si>
  <si>
    <t>52-09-2134-A01</t>
  </si>
  <si>
    <t>96-09-1066-B01</t>
  </si>
  <si>
    <t>96-09-1210-A01</t>
  </si>
  <si>
    <t>96-09-1081-A01</t>
  </si>
  <si>
    <t>97-09-153-A01</t>
  </si>
  <si>
    <t>96-08-06-1</t>
  </si>
  <si>
    <t>96-08-36</t>
  </si>
  <si>
    <t>96-09-1129-A01</t>
  </si>
  <si>
    <t>97-09-220-A01</t>
  </si>
  <si>
    <t>97-09-122-A01</t>
  </si>
  <si>
    <t>96-10-1288-A01</t>
  </si>
  <si>
    <t>96-10-1328-A01</t>
  </si>
  <si>
    <t>97-10-334-A01</t>
  </si>
  <si>
    <t>109-09-4022-A01</t>
  </si>
  <si>
    <t>52-10-2228-A01</t>
  </si>
  <si>
    <t>96-10-1402-B01</t>
  </si>
  <si>
    <t>97-10-390-A01</t>
  </si>
  <si>
    <t>96-08-19-1</t>
  </si>
  <si>
    <t>97-10-414-A01</t>
  </si>
  <si>
    <t>Hypersthene granite</t>
  </si>
  <si>
    <t>Quartz porphyry</t>
  </si>
  <si>
    <t>Quartz-feldspar phyric rhyolite</t>
  </si>
  <si>
    <t>Tonalite/quartz diorite</t>
  </si>
  <si>
    <t>K-feldspar porphyritic granite</t>
  </si>
  <si>
    <t>Granodiorite gneiss</t>
  </si>
  <si>
    <t>Quartz-feldspar porphyry</t>
  </si>
  <si>
    <t>Charnockite gneiss</t>
  </si>
  <si>
    <t>Amphibolite/gabbro</t>
  </si>
  <si>
    <t>Andesite/basalt, pillowed</t>
  </si>
  <si>
    <t>Andesite/basalt</t>
  </si>
  <si>
    <t>Pyroxenite/gabbro</t>
  </si>
  <si>
    <t/>
  </si>
  <si>
    <t>Notes</t>
  </si>
  <si>
    <t>Spruce Lake; 2562 ±5 Ma</t>
  </si>
  <si>
    <t>Seal River complex; 2570 ±3 Ma</t>
  </si>
  <si>
    <t>Seal River complex; 2860 ±4 Ma</t>
  </si>
  <si>
    <t>Seal River complex; 2901 ±5 Ma</t>
  </si>
  <si>
    <t>Northeast of Sosnowski; 2550 ±4 Ma</t>
  </si>
  <si>
    <t>Seal River complex; ca. 3500 Ma</t>
  </si>
  <si>
    <t>Nejanilini Domain; 1830 ±4 Ma</t>
  </si>
  <si>
    <t>Nejanilini Domain; 2700 ±6 Ma</t>
  </si>
  <si>
    <t>Nejanilini domain; ca. 2526 Ma</t>
  </si>
  <si>
    <t>Seal River, west of Great Island; 2570 ±5 Ma</t>
  </si>
  <si>
    <t>Nejanilini Domain</t>
  </si>
  <si>
    <t>SLA; CAB; HFSE depleted</t>
  </si>
  <si>
    <t>SLA; 2679 ±6 Ma</t>
  </si>
  <si>
    <t>SLA; Arc volcanic; Th-Nb depleted, La enriched</t>
  </si>
  <si>
    <t>SLA; CAB; HFSE variable</t>
  </si>
  <si>
    <t>SLA; BABB; Th enriched</t>
  </si>
  <si>
    <t>North Knife River; CAB; HFSE depleted</t>
  </si>
  <si>
    <r>
      <t xml:space="preserve">NTS grid: </t>
    </r>
    <r>
      <rPr>
        <sz val="11"/>
        <rFont val="Calibri"/>
        <family val="2"/>
        <scheme val="minor"/>
      </rPr>
      <t>parts of 54L, M, 64I, P</t>
    </r>
  </si>
  <si>
    <t>Data Repository Item DRI2020029</t>
  </si>
  <si>
    <r>
      <t xml:space="preserve">Anderson, S.D. and Böhm, C.O. 2008: Far North Mapping Initiative: reconnaissance bedrock mapping and sampling of the Great Island Domain, Manitoba (parts of NTS 54L, M, 64I, P); </t>
    </r>
    <r>
      <rPr>
        <i/>
        <sz val="11"/>
        <rFont val="Calibri"/>
        <family val="2"/>
        <scheme val="minor"/>
      </rPr>
      <t>in</t>
    </r>
    <r>
      <rPr>
        <sz val="11"/>
        <rFont val="Calibri"/>
        <family val="2"/>
        <scheme val="minor"/>
      </rPr>
      <t xml:space="preserve"> Report of Activities 2008, Manitoba Science, Technology, Energy and Mines, Manitoba Geological Survey, p. 144–153.</t>
    </r>
  </si>
  <si>
    <r>
      <t xml:space="preserve">Anderson, S.D., Böhm, C.O., Syme, E.C., Carlson, A.R. and Murphy, L.A. 2009: Far North Geomapping Initiative: geological investigations in the Great Island area, Manitoba (parts of NTS 54L13, 54M4, 64I15, 16, 64P1, 2); </t>
    </r>
    <r>
      <rPr>
        <i/>
        <sz val="11"/>
        <rFont val="Calibri"/>
        <family val="2"/>
        <scheme val="minor"/>
      </rPr>
      <t>in</t>
    </r>
    <r>
      <rPr>
        <sz val="11"/>
        <rFont val="Calibri"/>
        <family val="2"/>
        <scheme val="minor"/>
      </rPr>
      <t xml:space="preserve"> Report of Activities 2009, Manitoba Innovation, Energy and Mines, Manitoba Geological Survey, p. 132–147.</t>
    </r>
  </si>
  <si>
    <r>
      <t xml:space="preserve">Rayner, N. 2010: Far North Geomapping Initiative: new U-Pb geochronological results from the Seal River region, northeastern Manitoba (parts of NTS 54L, M, 64I, P); </t>
    </r>
    <r>
      <rPr>
        <i/>
        <sz val="11"/>
        <rFont val="Calibri"/>
        <family val="2"/>
        <scheme val="minor"/>
      </rPr>
      <t xml:space="preserve">in </t>
    </r>
    <r>
      <rPr>
        <sz val="11"/>
        <rFont val="Calibri"/>
        <family val="2"/>
        <scheme val="minor"/>
      </rPr>
      <t>Report of Activities 2010, Manitoba Innovation, Energy and Mines, Manitoba Geological Survey, p. 23–35.</t>
    </r>
  </si>
  <si>
    <t>Compilation of Sm-Nd isotopic results from the Seal River–Great Island area, southeast Hearne craton margin, northern Manitoba (parts of NTS 54L, M, 64I, P)</t>
  </si>
  <si>
    <r>
      <t>Contents:</t>
    </r>
    <r>
      <rPr>
        <b/>
        <sz val="11"/>
        <color rgb="FFFF0000"/>
        <rFont val="Calibri"/>
        <family val="2"/>
        <scheme val="minor"/>
      </rPr>
      <t xml:space="preserve"> </t>
    </r>
    <r>
      <rPr>
        <b/>
        <sz val="11"/>
        <rFont val="Calibri"/>
        <family val="2"/>
        <scheme val="minor"/>
      </rPr>
      <t xml:space="preserve">                                                                                                                                                                        </t>
    </r>
    <r>
      <rPr>
        <sz val="11"/>
        <rFont val="Calibri"/>
        <family val="2"/>
        <scheme val="minor"/>
      </rPr>
      <t xml:space="preserve">
</t>
    </r>
    <r>
      <rPr>
        <b/>
        <sz val="11"/>
        <rFont val="Calibri"/>
        <family val="2"/>
        <scheme val="minor"/>
      </rPr>
      <t>Metadata</t>
    </r>
    <r>
      <rPr>
        <sz val="11"/>
        <rFont val="Calibri"/>
        <family val="2"/>
        <scheme val="minor"/>
      </rPr>
      <t xml:space="preserve">
</t>
    </r>
    <r>
      <rPr>
        <b/>
        <sz val="11"/>
        <rFont val="Calibri"/>
        <family val="2"/>
        <scheme val="minor"/>
      </rPr>
      <t xml:space="preserve">Table 1: </t>
    </r>
    <r>
      <rPr>
        <sz val="11"/>
        <rFont val="Calibri"/>
        <family val="2"/>
        <scheme val="minor"/>
      </rPr>
      <t>Sm-Nd results from the Seal River–Great Island area, southeast Hearne craton margin, northern Manitoba.</t>
    </r>
  </si>
  <si>
    <r>
      <t>Böhm, C.O., Anderson, S.D. and Syme, E.C. 2020: Compilation of Sm-Nd isotopic results from the Seal River–Great Island area, southeast Hearne craton margin, northern Manitoba (parts of NTS 54L, M, 64I, P); Manitoba Agriculture and Resource Development, Manitoba Geological Survey, Data Repository Item DRI2020029, Microsoft</t>
    </r>
    <r>
      <rPr>
        <vertAlign val="superscript"/>
        <sz val="11"/>
        <rFont val="Calibri"/>
        <family val="2"/>
        <scheme val="minor"/>
      </rPr>
      <t>®</t>
    </r>
    <r>
      <rPr>
        <sz val="11"/>
        <rFont val="Calibri"/>
        <family val="2"/>
        <scheme val="minor"/>
      </rPr>
      <t xml:space="preserve"> Excel</t>
    </r>
    <r>
      <rPr>
        <vertAlign val="superscript"/>
        <sz val="11"/>
        <rFont val="Calibri"/>
        <family val="2"/>
        <scheme val="minor"/>
      </rPr>
      <t>®</t>
    </r>
    <r>
      <rPr>
        <sz val="11"/>
        <rFont val="Calibri"/>
        <family val="2"/>
        <scheme val="minor"/>
      </rPr>
      <t xml:space="preserve"> file.</t>
    </r>
  </si>
  <si>
    <t>References:</t>
  </si>
  <si>
    <r>
      <t>Anderson, S.D., Böhm, C.O. and Syme, E.C. 2010: Far North Geomapping Initiative: bedrock geological investigations in the Seal River region, northeastern Manitoba (parts of NTS 54L, M, 64I, P);</t>
    </r>
    <r>
      <rPr>
        <i/>
        <sz val="11"/>
        <rFont val="Calibri"/>
        <family val="2"/>
        <scheme val="minor"/>
      </rPr>
      <t xml:space="preserve"> in</t>
    </r>
    <r>
      <rPr>
        <sz val="11"/>
        <rFont val="Calibri"/>
        <family val="2"/>
        <scheme val="minor"/>
      </rPr>
      <t xml:space="preserve"> Report of Activities 2010, Manitoba Innovation, Energy and Mines, Manitoba Geological Survey, p. 6–22.</t>
    </r>
  </si>
  <si>
    <t>Anderson, S.D., Böhm, C.O. and Syme, E.C. 2010: Precambrian geology of the Seal River region, Manitoba (parts of NTS 54L, M, 64I, P); Manitoba Innovation, Energy and Mines, Manitoba Geological Survey, Preliminary Map PMAP2010-1, scale 1:175 000.</t>
  </si>
  <si>
    <t>Anderson, S.D., Böhm, C.O., Syme, E.C., Carlson, A.R. and Murphy, L.A. 2009: Bedrock geology of the Great Island area, Manitoba (parts of NTS 54L13, 54M4, 64I15, 16, 64P1, 2); Manitoba Innovation, Energy and Mines, Manitoba Geological Survey, Preliminary Map PMAP2009-4, scale 1:75 000.</t>
  </si>
  <si>
    <t>Creaser, R.A., Erdmer, P., Stevens, R.A. and Grant, S.L. 1997: Tectonic affinity of Nisultin and Anvil assemblage strata from the Teslin tectonic zone, northern Canadian Cordillera: constraints from neodymium isotope and geochemical evidence; Tectonics, v. 16, no. 1, p. 107–121.</t>
  </si>
  <si>
    <t>Schmidberger, S.S., Simonetti, A., Heaman, L.M., Creaser, R.A. and Whiteford, S. 2007: Lu–Hf, in-situ Sr and Pb isotope and trace element systematics for mantle eclogites from the Diavik diamond mine: evidence for Paleoproterozoic subduction beneath the Slave craton, Canada; Earth and Planetary Science Letters, v. 254, p. 55–68.</t>
  </si>
  <si>
    <t>Wasserburg, G.J., Jacobsen, S.B., DePaolo, D.J., McCullouch, M.T. and Wen, T. 1981: Precise determination of SmNd ratios, Sm and Nd isotopic abundances in standard solutions; Geochimica et Cosmochimica Acta, v. 45, p. 2311–2323.</t>
  </si>
  <si>
    <r>
      <t>24N HF + 16N HNO</t>
    </r>
    <r>
      <rPr>
        <vertAlign val="subscript"/>
        <sz val="10"/>
        <color theme="1"/>
        <rFont val="Calibri"/>
        <family val="2"/>
        <scheme val="minor"/>
      </rPr>
      <t>3</t>
    </r>
    <r>
      <rPr>
        <sz val="10"/>
        <color theme="1"/>
        <rFont val="Calibri"/>
        <family val="2"/>
        <scheme val="minor"/>
      </rPr>
      <t xml:space="preserve"> </t>
    </r>
  </si>
  <si>
    <t>DRI2020029</t>
  </si>
  <si>
    <t>54L10–15; 54M2–7, 10–15; 64I9–11, 14–16; 64P1–3, 7–8</t>
  </si>
  <si>
    <r>
      <rPr>
        <b/>
        <sz val="10"/>
        <color theme="1"/>
        <rFont val="Calibri"/>
        <family val="2"/>
        <scheme val="minor"/>
      </rPr>
      <t>Field sampling and sample preparation</t>
    </r>
    <r>
      <rPr>
        <sz val="10"/>
        <color theme="1"/>
        <rFont val="Calibri"/>
        <family val="2"/>
        <scheme val="minor"/>
      </rPr>
      <t xml:space="preserve">: All samples were collected between 2008 and 2010 using hammers and chisels. Care was taken to collect samples from locations where the rocks showed no visible or minimal alteration. Fine- to medium-grained rock samples, consisting of 1–3 kg of least-altered homogeneous material, were collected by hammer from bedrock. Each sample was individually bagged and sealed with tape to avoid contamination. Where possible, the rock samples were trimmed in the field to remove all weathered surfaces, veins, altered fractures or other inhomogeneities. Some samples were also trimmed by rock saw in the Manitoba Geological Survey Midland Sample and Core Library in Winnipeg. The cleaned samples were crushed in a steel-jaw crusher to &lt;5 mm, riffled both manually and mechanically, homogenized by rolling, and quartered. A fraction was taken from each quarter and these were crushed together in a mild-steel shatterbox and placed in a vibratory-ring pulverizer for milling to &lt;200 mesh. The pulverized sample was quartered, riffled and quartered again to obtain a 20 g sample for analysis. </t>
    </r>
  </si>
  <si>
    <r>
      <rPr>
        <b/>
        <sz val="10"/>
        <color theme="1"/>
        <rFont val="Calibri"/>
        <family val="2"/>
        <scheme val="minor"/>
      </rPr>
      <t>Radiogenic isotopes laboratory methods</t>
    </r>
    <r>
      <rPr>
        <sz val="10"/>
        <color theme="1"/>
        <rFont val="Calibri"/>
        <family val="2"/>
        <scheme val="minor"/>
      </rPr>
      <t xml:space="preserve">: The powders were accurately weighed and totally spiked with a known amount of mixed </t>
    </r>
    <r>
      <rPr>
        <vertAlign val="superscript"/>
        <sz val="10"/>
        <color theme="1"/>
        <rFont val="Calibri"/>
        <family val="2"/>
        <scheme val="minor"/>
      </rPr>
      <t>150</t>
    </r>
    <r>
      <rPr>
        <sz val="10"/>
        <color theme="1"/>
        <rFont val="Calibri"/>
        <family val="2"/>
        <scheme val="minor"/>
      </rPr>
      <t>Nd-</t>
    </r>
    <r>
      <rPr>
        <vertAlign val="superscript"/>
        <sz val="10"/>
        <color theme="1"/>
        <rFont val="Calibri"/>
        <family val="2"/>
        <scheme val="minor"/>
      </rPr>
      <t>149</t>
    </r>
    <r>
      <rPr>
        <sz val="10"/>
        <color theme="1"/>
        <rFont val="Calibri"/>
        <family val="2"/>
        <scheme val="minor"/>
      </rPr>
      <t>Sm tracer solution—this tracer is calibrated directly against the Caltech mixed Sm/Nd normal described by Wasserburg et al. (1981). Dissolution occurs in mixed 24N HF + 16N HNO</t>
    </r>
    <r>
      <rPr>
        <vertAlign val="subscript"/>
        <sz val="10"/>
        <color theme="1"/>
        <rFont val="Calibri"/>
        <family val="2"/>
        <scheme val="minor"/>
      </rPr>
      <t>3</t>
    </r>
    <r>
      <rPr>
        <sz val="10"/>
        <color theme="1"/>
        <rFont val="Calibri"/>
        <family val="2"/>
        <scheme val="minor"/>
      </rPr>
      <t xml:space="preserve"> media in sealed PFA Teflon vessels at 160°C for 6 days. The fluoride residue is converted to chloride with HCl, and Nd and Sm are separated by conventional cation and HDEHP-based chromatography. Chemical processing blanks are &lt;200 picograms of either Sm or Nd, and are insignificant relative to the amount of Sm or Nd analyzed for any rock sample. Further details can be found in Creaser et al. (1997) and Unterschutz et al. (2002). The isotopic composition of Nd is determined in static mode by multicollector ICP–mass spectrometry (Schmidberger et al., 2007). All isotope ratios are normalized for variable mass fractionation to a value of </t>
    </r>
    <r>
      <rPr>
        <vertAlign val="superscript"/>
        <sz val="10"/>
        <color theme="1"/>
        <rFont val="Calibri"/>
        <family val="2"/>
        <scheme val="minor"/>
      </rPr>
      <t>146</t>
    </r>
    <r>
      <rPr>
        <sz val="10"/>
        <color theme="1"/>
        <rFont val="Calibri"/>
        <family val="2"/>
        <scheme val="minor"/>
      </rPr>
      <t>Nd/</t>
    </r>
    <r>
      <rPr>
        <vertAlign val="superscript"/>
        <sz val="10"/>
        <color theme="1"/>
        <rFont val="Calibri"/>
        <family val="2"/>
        <scheme val="minor"/>
      </rPr>
      <t>144</t>
    </r>
    <r>
      <rPr>
        <sz val="10"/>
        <color theme="1"/>
        <rFont val="Calibri"/>
        <family val="2"/>
        <scheme val="minor"/>
      </rPr>
      <t xml:space="preserve">Nd = 0.7219 using the exponential fractionation law. The </t>
    </r>
    <r>
      <rPr>
        <vertAlign val="superscript"/>
        <sz val="10"/>
        <color theme="1"/>
        <rFont val="Calibri"/>
        <family val="2"/>
        <scheme val="minor"/>
      </rPr>
      <t>143</t>
    </r>
    <r>
      <rPr>
        <sz val="10"/>
        <color theme="1"/>
        <rFont val="Calibri"/>
        <family val="2"/>
        <scheme val="minor"/>
      </rPr>
      <t>Nd/</t>
    </r>
    <r>
      <rPr>
        <vertAlign val="superscript"/>
        <sz val="10"/>
        <color theme="1"/>
        <rFont val="Calibri"/>
        <family val="2"/>
        <scheme val="minor"/>
      </rPr>
      <t>144</t>
    </r>
    <r>
      <rPr>
        <sz val="10"/>
        <color theme="1"/>
        <rFont val="Calibri"/>
        <family val="2"/>
        <scheme val="minor"/>
      </rPr>
      <t xml:space="preserve">Nd ratio of samples is presented here relative to a value of 0.511850 for the La Jolla Nd isotopic standard, monitored by use of an in-house Alfa Nd isotopic standard for each analytical session. Sm isotopic abundances are measured in static mode by multicollector ICP–mass spectrometry, and are normalized for variable mass fractionation to a value of 1.17537 for </t>
    </r>
    <r>
      <rPr>
        <vertAlign val="superscript"/>
        <sz val="10"/>
        <color theme="1"/>
        <rFont val="Calibri"/>
        <family val="2"/>
        <scheme val="minor"/>
      </rPr>
      <t>152</t>
    </r>
    <r>
      <rPr>
        <sz val="10"/>
        <color theme="1"/>
        <rFont val="Calibri"/>
        <family val="2"/>
        <scheme val="minor"/>
      </rPr>
      <t>Sm/</t>
    </r>
    <r>
      <rPr>
        <vertAlign val="superscript"/>
        <sz val="10"/>
        <color theme="1"/>
        <rFont val="Calibri"/>
        <family val="2"/>
        <scheme val="minor"/>
      </rPr>
      <t>154</t>
    </r>
    <r>
      <rPr>
        <sz val="10"/>
        <color theme="1"/>
        <rFont val="Calibri"/>
        <family val="2"/>
        <scheme val="minor"/>
      </rPr>
      <t xml:space="preserve">Sm also using the exponential law. Using the same isotopic analysis and normalization procedures above, we analyze the Geological Survey of Japan Nd isotope standard “Shin Etsu: JNdi-1” (Tanaka et al., 2000) which has a </t>
    </r>
    <r>
      <rPr>
        <vertAlign val="superscript"/>
        <sz val="10"/>
        <color theme="1"/>
        <rFont val="Calibri"/>
        <family val="2"/>
        <scheme val="minor"/>
      </rPr>
      <t>143</t>
    </r>
    <r>
      <rPr>
        <sz val="10"/>
        <color theme="1"/>
        <rFont val="Calibri"/>
        <family val="2"/>
        <scheme val="minor"/>
      </rPr>
      <t>Nd/</t>
    </r>
    <r>
      <rPr>
        <vertAlign val="superscript"/>
        <sz val="10"/>
        <color theme="1"/>
        <rFont val="Calibri"/>
        <family val="2"/>
        <scheme val="minor"/>
      </rPr>
      <t>144</t>
    </r>
    <r>
      <rPr>
        <sz val="10"/>
        <color theme="1"/>
        <rFont val="Calibri"/>
        <family val="2"/>
        <scheme val="minor"/>
      </rPr>
      <t xml:space="preserve">Nd value of 0.512107 ±7 relative to a La Jolla </t>
    </r>
    <r>
      <rPr>
        <vertAlign val="superscript"/>
        <sz val="10"/>
        <color theme="1"/>
        <rFont val="Calibri"/>
        <family val="2"/>
        <scheme val="minor"/>
      </rPr>
      <t>143</t>
    </r>
    <r>
      <rPr>
        <sz val="10"/>
        <color theme="1"/>
        <rFont val="Calibri"/>
        <family val="2"/>
        <scheme val="minor"/>
      </rPr>
      <t>Nd/</t>
    </r>
    <r>
      <rPr>
        <vertAlign val="superscript"/>
        <sz val="10"/>
        <color theme="1"/>
        <rFont val="Calibri"/>
        <family val="2"/>
        <scheme val="minor"/>
      </rPr>
      <t>144</t>
    </r>
    <r>
      <rPr>
        <sz val="10"/>
        <color theme="1"/>
        <rFont val="Calibri"/>
        <family val="2"/>
        <scheme val="minor"/>
      </rPr>
      <t xml:space="preserve">Nd value of 0.511850, when normalized to </t>
    </r>
    <r>
      <rPr>
        <vertAlign val="superscript"/>
        <sz val="10"/>
        <color theme="1"/>
        <rFont val="Calibri"/>
        <family val="2"/>
        <scheme val="minor"/>
      </rPr>
      <t>146</t>
    </r>
    <r>
      <rPr>
        <sz val="10"/>
        <color theme="1"/>
        <rFont val="Calibri"/>
        <family val="2"/>
        <scheme val="minor"/>
      </rPr>
      <t>Nd/</t>
    </r>
    <r>
      <rPr>
        <vertAlign val="superscript"/>
        <sz val="10"/>
        <color theme="1"/>
        <rFont val="Calibri"/>
        <family val="2"/>
        <scheme val="minor"/>
      </rPr>
      <t>144</t>
    </r>
    <r>
      <rPr>
        <sz val="10"/>
        <color theme="1"/>
        <rFont val="Calibri"/>
        <family val="2"/>
        <scheme val="minor"/>
      </rPr>
      <t xml:space="preserve">Nd = 0.7219. The value of </t>
    </r>
    <r>
      <rPr>
        <vertAlign val="superscript"/>
        <sz val="10"/>
        <color theme="1"/>
        <rFont val="Calibri"/>
        <family val="2"/>
        <scheme val="minor"/>
      </rPr>
      <t>143</t>
    </r>
    <r>
      <rPr>
        <sz val="10"/>
        <color theme="1"/>
        <rFont val="Calibri"/>
        <family val="2"/>
        <scheme val="minor"/>
      </rPr>
      <t>Nd/</t>
    </r>
    <r>
      <rPr>
        <vertAlign val="superscript"/>
        <sz val="10"/>
        <color theme="1"/>
        <rFont val="Calibri"/>
        <family val="2"/>
        <scheme val="minor"/>
      </rPr>
      <t>144</t>
    </r>
    <r>
      <rPr>
        <sz val="10"/>
        <color theme="1"/>
        <rFont val="Calibri"/>
        <family val="2"/>
        <scheme val="minor"/>
      </rPr>
      <t xml:space="preserve">Nd determined for the JNdi-1 standard conducted during the analysis of the samples reported here was 0.512099 ±8 (2SE); the long-term average value is 0.512098 ±9 (1SD, n=112, past 10 years). Using the mixed </t>
    </r>
    <r>
      <rPr>
        <vertAlign val="superscript"/>
        <sz val="10"/>
        <color theme="1"/>
        <rFont val="Calibri"/>
        <family val="2"/>
        <scheme val="minor"/>
      </rPr>
      <t>150</t>
    </r>
    <r>
      <rPr>
        <sz val="10"/>
        <color theme="1"/>
        <rFont val="Calibri"/>
        <family val="2"/>
        <scheme val="minor"/>
      </rPr>
      <t>Nd-</t>
    </r>
    <r>
      <rPr>
        <vertAlign val="superscript"/>
        <sz val="10"/>
        <color theme="1"/>
        <rFont val="Calibri"/>
        <family val="2"/>
        <scheme val="minor"/>
      </rPr>
      <t>149</t>
    </r>
    <r>
      <rPr>
        <sz val="10"/>
        <color theme="1"/>
        <rFont val="Calibri"/>
        <family val="2"/>
        <scheme val="minor"/>
      </rPr>
      <t xml:space="preserve">Sm tracer, the measured </t>
    </r>
    <r>
      <rPr>
        <vertAlign val="superscript"/>
        <sz val="10"/>
        <color theme="1"/>
        <rFont val="Calibri"/>
        <family val="2"/>
        <scheme val="minor"/>
      </rPr>
      <t>147</t>
    </r>
    <r>
      <rPr>
        <sz val="10"/>
        <color theme="1"/>
        <rFont val="Calibri"/>
        <family val="2"/>
        <scheme val="minor"/>
      </rPr>
      <t>Sm/</t>
    </r>
    <r>
      <rPr>
        <vertAlign val="superscript"/>
        <sz val="10"/>
        <color theme="1"/>
        <rFont val="Calibri"/>
        <family val="2"/>
        <scheme val="minor"/>
      </rPr>
      <t>144</t>
    </r>
    <r>
      <rPr>
        <sz val="10"/>
        <color theme="1"/>
        <rFont val="Calibri"/>
        <family val="2"/>
        <scheme val="minor"/>
      </rPr>
      <t xml:space="preserve">Nd ratios for the international rock standard BCR-1 range from 0.1380 to 0.1382, suggesting reproducibility for </t>
    </r>
    <r>
      <rPr>
        <vertAlign val="superscript"/>
        <sz val="10"/>
        <color theme="1"/>
        <rFont val="Calibri"/>
        <family val="2"/>
        <scheme val="minor"/>
      </rPr>
      <t>147</t>
    </r>
    <r>
      <rPr>
        <sz val="10"/>
        <color theme="1"/>
        <rFont val="Calibri"/>
        <family val="2"/>
        <scheme val="minor"/>
      </rPr>
      <t>Sm/</t>
    </r>
    <r>
      <rPr>
        <vertAlign val="superscript"/>
        <sz val="10"/>
        <color theme="1"/>
        <rFont val="Calibri"/>
        <family val="2"/>
        <scheme val="minor"/>
      </rPr>
      <t>144</t>
    </r>
    <r>
      <rPr>
        <sz val="10"/>
        <color theme="1"/>
        <rFont val="Calibri"/>
        <family val="2"/>
        <scheme val="minor"/>
      </rPr>
      <t xml:space="preserve">Nd of ~±0.1% for real rock powders. The value of </t>
    </r>
    <r>
      <rPr>
        <vertAlign val="superscript"/>
        <sz val="10"/>
        <color theme="1"/>
        <rFont val="Calibri"/>
        <family val="2"/>
        <scheme val="minor"/>
      </rPr>
      <t>147</t>
    </r>
    <r>
      <rPr>
        <sz val="10"/>
        <color theme="1"/>
        <rFont val="Calibri"/>
        <family val="2"/>
        <scheme val="minor"/>
      </rPr>
      <t>Sm/</t>
    </r>
    <r>
      <rPr>
        <vertAlign val="superscript"/>
        <sz val="10"/>
        <color theme="1"/>
        <rFont val="Calibri"/>
        <family val="2"/>
        <scheme val="minor"/>
      </rPr>
      <t>144</t>
    </r>
    <r>
      <rPr>
        <sz val="10"/>
        <color theme="1"/>
        <rFont val="Calibri"/>
        <family val="2"/>
        <scheme val="minor"/>
      </rPr>
      <t>Nd determined for BCR-1 is within the range of reported literature values by isotope dilution methods.</t>
    </r>
  </si>
  <si>
    <t>Radiogenic Isotope Facility, Department of Earth and Atmospheric Sciences, University of Alberta</t>
  </si>
  <si>
    <t>n/a</t>
  </si>
  <si>
    <t>Multicollector ICP–mass spectrometry</t>
  </si>
  <si>
    <r>
      <t>147</t>
    </r>
    <r>
      <rPr>
        <b/>
        <sz val="10"/>
        <rFont val="Calibri"/>
        <family val="2"/>
        <scheme val="minor"/>
      </rPr>
      <t>Sm/</t>
    </r>
    <r>
      <rPr>
        <b/>
        <vertAlign val="superscript"/>
        <sz val="10"/>
        <rFont val="Calibri"/>
        <family val="2"/>
        <scheme val="minor"/>
      </rPr>
      <t>144</t>
    </r>
    <r>
      <rPr>
        <b/>
        <sz val="10"/>
        <rFont val="Calibri"/>
        <family val="2"/>
        <scheme val="minor"/>
      </rPr>
      <t>Nd</t>
    </r>
  </si>
  <si>
    <r>
      <t>T</t>
    </r>
    <r>
      <rPr>
        <b/>
        <vertAlign val="subscript"/>
        <sz val="10"/>
        <rFont val="Calibri"/>
        <family val="2"/>
        <scheme val="minor"/>
      </rPr>
      <t>DM</t>
    </r>
    <r>
      <rPr>
        <b/>
        <sz val="10"/>
        <rFont val="Calibri"/>
        <family val="2"/>
        <scheme val="minor"/>
      </rPr>
      <t>_Ga</t>
    </r>
  </si>
  <si>
    <r>
      <rPr>
        <b/>
        <vertAlign val="superscript"/>
        <sz val="10"/>
        <rFont val="Calibri"/>
        <family val="2"/>
        <scheme val="minor"/>
      </rPr>
      <t>145</t>
    </r>
    <r>
      <rPr>
        <b/>
        <sz val="10"/>
        <rFont val="Calibri"/>
        <family val="2"/>
        <scheme val="minor"/>
      </rPr>
      <t>Nd/</t>
    </r>
    <r>
      <rPr>
        <b/>
        <vertAlign val="superscript"/>
        <sz val="10"/>
        <rFont val="Calibri"/>
        <family val="2"/>
        <scheme val="minor"/>
      </rPr>
      <t>144</t>
    </r>
    <r>
      <rPr>
        <b/>
        <sz val="10"/>
        <rFont val="Calibri"/>
        <family val="2"/>
        <scheme val="minor"/>
      </rPr>
      <t>Nd</t>
    </r>
  </si>
  <si>
    <r>
      <t>T</t>
    </r>
    <r>
      <rPr>
        <vertAlign val="subscript"/>
        <sz val="10"/>
        <rFont val="Calibri"/>
        <family val="2"/>
        <scheme val="minor"/>
      </rPr>
      <t>DM</t>
    </r>
    <r>
      <rPr>
        <sz val="10"/>
        <rFont val="Calibri"/>
        <family val="2"/>
        <scheme val="minor"/>
      </rPr>
      <t xml:space="preserve"> not calculated for samples with </t>
    </r>
    <r>
      <rPr>
        <vertAlign val="superscript"/>
        <sz val="10"/>
        <rFont val="Calibri"/>
        <family val="2"/>
        <scheme val="minor"/>
      </rPr>
      <t>147</t>
    </r>
    <r>
      <rPr>
        <sz val="10"/>
        <rFont val="Calibri"/>
        <family val="2"/>
        <scheme val="minor"/>
      </rPr>
      <t>Sm/</t>
    </r>
    <r>
      <rPr>
        <vertAlign val="superscript"/>
        <sz val="10"/>
        <rFont val="Calibri"/>
        <family val="2"/>
        <scheme val="minor"/>
      </rPr>
      <t>144</t>
    </r>
    <r>
      <rPr>
        <sz val="10"/>
        <rFont val="Calibri"/>
        <family val="2"/>
        <scheme val="minor"/>
      </rPr>
      <t>Nd &gt; 0.14</t>
    </r>
  </si>
  <si>
    <r>
      <t xml:space="preserve">All samples relative to La Jolla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 = 0.511850</t>
    </r>
  </si>
  <si>
    <r>
      <t xml:space="preserve">* Uncertainty is 2 standard errors for </t>
    </r>
    <r>
      <rPr>
        <vertAlign val="superscript"/>
        <sz val="10"/>
        <rFont val="Calibri"/>
        <family val="2"/>
        <scheme val="minor"/>
      </rPr>
      <t>143</t>
    </r>
    <r>
      <rPr>
        <sz val="10"/>
        <rFont val="Calibri"/>
        <family val="2"/>
        <scheme val="minor"/>
      </rPr>
      <t>Nd/</t>
    </r>
    <r>
      <rPr>
        <vertAlign val="superscript"/>
        <sz val="10"/>
        <rFont val="Calibri"/>
        <family val="2"/>
        <scheme val="minor"/>
      </rPr>
      <t>144</t>
    </r>
    <r>
      <rPr>
        <sz val="10"/>
        <rFont val="Calibri"/>
        <family val="2"/>
        <scheme val="minor"/>
      </rPr>
      <t>Nd</t>
    </r>
  </si>
  <si>
    <r>
      <t>T</t>
    </r>
    <r>
      <rPr>
        <vertAlign val="subscript"/>
        <sz val="10"/>
        <rFont val="Calibri"/>
        <family val="2"/>
        <scheme val="minor"/>
      </rPr>
      <t>DM</t>
    </r>
    <r>
      <rPr>
        <sz val="10"/>
        <rFont val="Calibri"/>
        <family val="2"/>
        <scheme val="minor"/>
      </rPr>
      <t xml:space="preserve"> uses the linear model of Goldstein et al. (1984)</t>
    </r>
  </si>
  <si>
    <r>
      <rPr>
        <b/>
        <sz val="11"/>
        <color theme="1"/>
        <rFont val="Calibri"/>
        <family val="2"/>
        <scheme val="minor"/>
      </rPr>
      <t>Table 1</t>
    </r>
    <r>
      <rPr>
        <sz val="11"/>
        <color theme="1"/>
        <rFont val="Calibri"/>
        <family val="2"/>
        <scheme val="minor"/>
      </rPr>
      <t>: Sm-Nd results from the Seal River–Great Island area, southeast Hearne craton margin, northern Manitoba.</t>
    </r>
  </si>
  <si>
    <r>
      <t>εNd</t>
    </r>
    <r>
      <rPr>
        <b/>
        <vertAlign val="subscript"/>
        <sz val="10"/>
        <rFont val="Calibri"/>
        <family val="2"/>
        <scheme val="minor"/>
      </rPr>
      <t>T</t>
    </r>
  </si>
  <si>
    <r>
      <t>143</t>
    </r>
    <r>
      <rPr>
        <b/>
        <sz val="10"/>
        <rFont val="Calibri"/>
        <family val="2"/>
        <scheme val="minor"/>
      </rPr>
      <t>Nd/</t>
    </r>
    <r>
      <rPr>
        <b/>
        <vertAlign val="superscript"/>
        <sz val="10"/>
        <rFont val="Calibri"/>
        <family val="2"/>
        <scheme val="minor"/>
      </rPr>
      <t>144</t>
    </r>
    <r>
      <rPr>
        <b/>
        <sz val="10"/>
        <rFont val="Calibri"/>
        <family val="2"/>
        <scheme val="minor"/>
      </rPr>
      <t>Nd</t>
    </r>
    <r>
      <rPr>
        <b/>
        <vertAlign val="subscript"/>
        <sz val="10"/>
        <rFont val="Calibri"/>
        <family val="2"/>
        <scheme val="minor"/>
      </rPr>
      <t>T</t>
    </r>
  </si>
  <si>
    <r>
      <t>ɛNd</t>
    </r>
    <r>
      <rPr>
        <b/>
        <vertAlign val="subscript"/>
        <sz val="10"/>
        <rFont val="Calibri"/>
        <family val="2"/>
        <scheme val="minor"/>
      </rPr>
      <t>0</t>
    </r>
  </si>
  <si>
    <r>
      <t>143</t>
    </r>
    <r>
      <rPr>
        <b/>
        <sz val="10"/>
        <rFont val="Calibri"/>
        <family val="2"/>
        <scheme val="minor"/>
      </rPr>
      <t>Nd/</t>
    </r>
    <r>
      <rPr>
        <b/>
        <vertAlign val="superscript"/>
        <sz val="10"/>
        <rFont val="Calibri"/>
        <family val="2"/>
        <scheme val="minor"/>
      </rPr>
      <t>144</t>
    </r>
    <r>
      <rPr>
        <b/>
        <sz val="10"/>
        <rFont val="Calibri"/>
        <family val="2"/>
        <scheme val="minor"/>
      </rPr>
      <t>Nd</t>
    </r>
    <r>
      <rPr>
        <b/>
        <vertAlign val="subscript"/>
        <sz val="10"/>
        <rFont val="Calibri"/>
        <family val="2"/>
        <scheme val="minor"/>
      </rPr>
      <t>0</t>
    </r>
  </si>
  <si>
    <t>SLA; GLGB; N-MORB; Th depleted</t>
  </si>
  <si>
    <t>Notes:</t>
  </si>
  <si>
    <r>
      <t xml:space="preserve">Abbreviations:                                                                                                                                                                                                 </t>
    </r>
    <r>
      <rPr>
        <sz val="11"/>
        <rFont val="Calibri"/>
        <family val="2"/>
        <scheme val="minor"/>
      </rPr>
      <t xml:space="preserve">1SD, 1 (sigma) standard deviation; 2SE, 2 (sigma) standard error; BABB, back-arc–basin basalt; CAB, calcalkaline basalt; </t>
    </r>
    <r>
      <rPr>
        <sz val="11"/>
        <rFont val="Calibri"/>
        <family val="2"/>
        <scheme val="minor"/>
      </rPr>
      <t xml:space="preserve">DM, depleted mantle; Ga, billion years; GLGB, Garlinski Lake greenstone belt; HDEHP, hydrogen di-ethylhexyl phosphate; HFSE, high-field-strength element; </t>
    </r>
    <r>
      <rPr>
        <sz val="11"/>
        <rFont val="Calibri"/>
        <family val="2"/>
        <scheme val="minor"/>
      </rPr>
      <t>ICP, inductively coupled plasma; Ma, million years; MGS, Manitoba Geological Survey; n/a, not applicable; N-MORB, normal mid-ocean–ridge basalt; SLA, Sosnowski Lake assemblage; T,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</si>
</sst>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0"/>
    <numFmt numFmtId="166" formatCode="0.0000"/>
  </numFmts>
  <fonts count="29">
    <font>
      <sz val="9"/>
      <name val="Geneva"/>
    </font>
    <font>
      <sz val="11"/>
      <color theme="1"/>
      <name val="Calibri"/>
      <family val="2"/>
      <scheme val="minor"/>
    </font>
    <font>
      <sz val="11"/>
      <color theme="1"/>
      <name val="Calibri"/>
      <family val="2"/>
      <scheme val="minor"/>
    </font>
    <font>
      <sz val="8"/>
      <name val="Geneva"/>
    </font>
    <font>
      <sz val="10"/>
      <name val="Arial"/>
      <family val="2"/>
    </font>
    <font>
      <sz val="11"/>
      <color rgb="FF000000"/>
      <name val="Calibri"/>
      <family val="2"/>
    </font>
    <font>
      <sz val="11"/>
      <color rgb="FFFF0000"/>
      <name val="Calibri"/>
      <family val="2"/>
      <scheme val="minor"/>
    </font>
    <font>
      <b/>
      <sz val="11"/>
      <color theme="1"/>
      <name val="Calibri"/>
      <family val="2"/>
      <scheme val="minor"/>
    </font>
    <font>
      <b/>
      <sz val="14"/>
      <name val="Calibri"/>
      <family val="2"/>
      <scheme val="minor"/>
    </font>
    <font>
      <sz val="11"/>
      <name val="Calibri"/>
      <family val="2"/>
      <scheme val="minor"/>
    </font>
    <font>
      <b/>
      <sz val="11"/>
      <name val="Calibri"/>
      <family val="2"/>
      <scheme val="minor"/>
    </font>
    <font>
      <b/>
      <sz val="11"/>
      <color rgb="FFFF0000"/>
      <name val="Calibri"/>
      <family val="2"/>
      <scheme val="minor"/>
    </font>
    <font>
      <vertAlign val="superscript"/>
      <sz val="11"/>
      <name val="Calibri"/>
      <family val="2"/>
      <scheme val="minor"/>
    </font>
    <font>
      <b/>
      <sz val="10"/>
      <name val="Calibri"/>
      <family val="2"/>
      <scheme val="minor"/>
    </font>
    <font>
      <sz val="11"/>
      <color rgb="FF0070C0"/>
      <name val="Calibri"/>
      <family val="2"/>
      <scheme val="minor"/>
    </font>
    <font>
      <sz val="11"/>
      <color indexed="10"/>
      <name val="Calibri"/>
      <family val="2"/>
      <scheme val="minor"/>
    </font>
    <font>
      <i/>
      <sz val="11"/>
      <name val="Calibri"/>
      <family val="2"/>
      <scheme val="minor"/>
    </font>
    <font>
      <b/>
      <sz val="10"/>
      <color rgb="FFFF0000"/>
      <name val="Calibri"/>
      <family val="2"/>
      <scheme val="minor"/>
    </font>
    <font>
      <sz val="1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color rgb="FF000000"/>
      <name val="Calibri"/>
      <family val="2"/>
      <scheme val="minor"/>
    </font>
    <font>
      <vertAlign val="superscript"/>
      <sz val="10"/>
      <color theme="1"/>
      <name val="Calibri"/>
      <family val="2"/>
      <scheme val="minor"/>
    </font>
    <font>
      <vertAlign val="subscript"/>
      <sz val="10"/>
      <color theme="1"/>
      <name val="Calibri"/>
      <family val="2"/>
      <scheme val="minor"/>
    </font>
    <font>
      <b/>
      <vertAlign val="superscript"/>
      <sz val="10"/>
      <name val="Calibri"/>
      <family val="2"/>
      <scheme val="minor"/>
    </font>
    <font>
      <b/>
      <vertAlign val="subscript"/>
      <sz val="10"/>
      <name val="Calibri"/>
      <family val="2"/>
      <scheme val="minor"/>
    </font>
    <font>
      <vertAlign val="subscript"/>
      <sz val="10"/>
      <name val="Calibri"/>
      <family val="2"/>
      <scheme val="minor"/>
    </font>
    <font>
      <vertAlign val="superscript"/>
      <sz val="10"/>
      <name val="Calibri"/>
      <family val="2"/>
      <scheme val="minor"/>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auto="1"/>
      </left>
      <right/>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4" fillId="0" borderId="0"/>
    <xf numFmtId="0" fontId="5" fillId="0" borderId="0"/>
  </cellStyleXfs>
  <cellXfs count="95">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8" fillId="0" borderId="2" xfId="0" applyFont="1" applyFill="1" applyBorder="1" applyAlignment="1">
      <alignment vertical="top" wrapText="1"/>
    </xf>
    <xf numFmtId="0" fontId="9" fillId="0" borderId="2" xfId="0" applyFont="1" applyFill="1" applyBorder="1" applyAlignment="1">
      <alignment vertical="top" wrapText="1"/>
    </xf>
    <xf numFmtId="0" fontId="9" fillId="2" borderId="2" xfId="0" applyFont="1" applyFill="1" applyBorder="1" applyAlignment="1">
      <alignment vertical="top" wrapText="1"/>
    </xf>
    <xf numFmtId="0" fontId="10" fillId="0" borderId="2" xfId="0" applyFont="1" applyFill="1" applyBorder="1" applyAlignment="1">
      <alignment vertical="top" wrapText="1"/>
    </xf>
    <xf numFmtId="0" fontId="9" fillId="0" borderId="0" xfId="0" applyNumberFormat="1" applyFont="1" applyFill="1" applyAlignment="1">
      <alignment vertical="top" wrapText="1"/>
    </xf>
    <xf numFmtId="0" fontId="9" fillId="0" borderId="0" xfId="0" applyFont="1" applyAlignment="1">
      <alignment wrapText="1"/>
    </xf>
    <xf numFmtId="0" fontId="9" fillId="0" borderId="0" xfId="0" applyFont="1" applyFill="1" applyAlignment="1">
      <alignment vertical="top" wrapText="1"/>
    </xf>
    <xf numFmtId="0" fontId="9" fillId="0" borderId="2" xfId="0" applyFont="1" applyBorder="1"/>
    <xf numFmtId="0" fontId="9" fillId="0" borderId="3" xfId="0" applyFont="1" applyBorder="1"/>
    <xf numFmtId="0" fontId="9" fillId="0" borderId="0" xfId="0" applyFont="1" applyBorder="1"/>
    <xf numFmtId="0" fontId="13" fillId="0" borderId="0" xfId="0" applyFont="1"/>
    <xf numFmtId="0" fontId="10" fillId="2" borderId="1" xfId="0" applyFont="1" applyFill="1" applyBorder="1" applyAlignment="1">
      <alignment vertical="top" wrapText="1"/>
    </xf>
    <xf numFmtId="0" fontId="9" fillId="0" borderId="0" xfId="0" applyFont="1"/>
    <xf numFmtId="0" fontId="10" fillId="2" borderId="2" xfId="0" applyFont="1" applyFill="1" applyBorder="1" applyAlignment="1">
      <alignment vertical="top" wrapText="1"/>
    </xf>
    <xf numFmtId="0" fontId="14" fillId="0" borderId="0" xfId="0" applyFont="1"/>
    <xf numFmtId="0" fontId="9" fillId="0" borderId="4" xfId="0" applyFont="1" applyBorder="1"/>
    <xf numFmtId="0" fontId="14" fillId="0" borderId="0" xfId="0" applyFont="1" applyAlignment="1">
      <alignment vertical="top"/>
    </xf>
    <xf numFmtId="0" fontId="14" fillId="0" borderId="0" xfId="0" applyFont="1" applyAlignment="1">
      <alignment vertical="top" wrapText="1"/>
    </xf>
    <xf numFmtId="0" fontId="14" fillId="0" borderId="0" xfId="0" applyFont="1" applyAlignment="1">
      <alignment wrapText="1"/>
    </xf>
    <xf numFmtId="0" fontId="15" fillId="0" borderId="0" xfId="0" applyFont="1" applyAlignment="1">
      <alignment vertical="top"/>
    </xf>
    <xf numFmtId="0" fontId="9" fillId="0" borderId="0" xfId="0" applyFont="1" applyAlignment="1">
      <alignment vertical="top"/>
    </xf>
    <xf numFmtId="0" fontId="15" fillId="0" borderId="0" xfId="0" applyFont="1"/>
    <xf numFmtId="0" fontId="10" fillId="0" borderId="0" xfId="0" applyFont="1"/>
    <xf numFmtId="0" fontId="6" fillId="0" borderId="0" xfId="0" applyFont="1" applyAlignment="1">
      <alignment vertical="top" wrapText="1"/>
    </xf>
    <xf numFmtId="0" fontId="17" fillId="0" borderId="0" xfId="0" applyFont="1" applyBorder="1"/>
    <xf numFmtId="0" fontId="18" fillId="0" borderId="0" xfId="0" applyFont="1"/>
    <xf numFmtId="0" fontId="13" fillId="0" borderId="0" xfId="0" applyFont="1" applyBorder="1"/>
    <xf numFmtId="0" fontId="18" fillId="0" borderId="0" xfId="0" applyFont="1" applyBorder="1"/>
    <xf numFmtId="0" fontId="19" fillId="0" borderId="0" xfId="0" applyFont="1" applyFill="1" applyBorder="1" applyAlignment="1">
      <alignment horizontal="left"/>
    </xf>
    <xf numFmtId="0" fontId="18" fillId="0" borderId="0" xfId="0" applyFont="1" applyFill="1" applyBorder="1"/>
    <xf numFmtId="0" fontId="13" fillId="0" borderId="0" xfId="0" applyFont="1" applyFill="1" applyBorder="1" applyAlignment="1">
      <alignment vertical="center"/>
    </xf>
    <xf numFmtId="0" fontId="20" fillId="0" borderId="0" xfId="0" applyFont="1" applyFill="1" applyBorder="1" applyAlignment="1">
      <alignment horizontal="left"/>
    </xf>
    <xf numFmtId="0" fontId="19" fillId="0" borderId="0" xfId="0" applyFont="1"/>
    <xf numFmtId="0" fontId="19" fillId="0" borderId="0" xfId="0" quotePrefix="1" applyFont="1" applyBorder="1" applyAlignment="1">
      <alignment horizontal="center" vertical="center"/>
    </xf>
    <xf numFmtId="0" fontId="22" fillId="0" borderId="0" xfId="0" applyFont="1" applyBorder="1" applyAlignment="1">
      <alignment horizontal="center" vertical="center"/>
    </xf>
    <xf numFmtId="0" fontId="19" fillId="0" borderId="0" xfId="0" applyFont="1" applyAlignment="1">
      <alignment horizontal="left" vertical="top" wrapText="1"/>
    </xf>
    <xf numFmtId="0" fontId="13" fillId="0" borderId="0" xfId="0" applyFont="1" applyBorder="1" applyAlignment="1">
      <alignment vertical="top"/>
    </xf>
    <xf numFmtId="0" fontId="19" fillId="0" borderId="0" xfId="0" applyFont="1" applyFill="1" applyBorder="1" applyAlignment="1">
      <alignment horizontal="center" vertical="top"/>
    </xf>
    <xf numFmtId="0" fontId="20" fillId="0" borderId="0" xfId="0" applyFont="1" applyAlignment="1">
      <alignment horizontal="center"/>
    </xf>
    <xf numFmtId="0" fontId="20" fillId="0" borderId="0" xfId="0" applyFont="1" applyFill="1" applyBorder="1" applyAlignment="1">
      <alignment horizontal="left" wrapText="1"/>
    </xf>
    <xf numFmtId="0" fontId="17" fillId="0" borderId="0" xfId="0" applyFont="1" applyFill="1" applyBorder="1"/>
    <xf numFmtId="0" fontId="19" fillId="0" borderId="0" xfId="0" applyFont="1" applyFill="1" applyBorder="1"/>
    <xf numFmtId="0" fontId="17" fillId="0" borderId="0" xfId="0" applyFont="1"/>
    <xf numFmtId="0" fontId="18" fillId="0" borderId="0" xfId="0" applyNumberFormat="1" applyFont="1"/>
    <xf numFmtId="0" fontId="20" fillId="0" borderId="0" xfId="0" applyFont="1"/>
    <xf numFmtId="0" fontId="10" fillId="0" borderId="0" xfId="0" applyFont="1" applyBorder="1" applyAlignment="1">
      <alignment vertical="center"/>
    </xf>
    <xf numFmtId="166" fontId="25" fillId="0" borderId="0" xfId="0" applyNumberFormat="1" applyFont="1" applyBorder="1" applyAlignment="1">
      <alignment horizontal="center"/>
    </xf>
    <xf numFmtId="165" fontId="25" fillId="0" borderId="0" xfId="0" applyNumberFormat="1" applyFont="1" applyBorder="1" applyAlignment="1">
      <alignment horizontal="center"/>
    </xf>
    <xf numFmtId="17" fontId="13" fillId="0" borderId="5" xfId="0" applyNumberFormat="1" applyFont="1" applyFill="1" applyBorder="1" applyAlignment="1">
      <alignment horizontal="left" vertical="center"/>
    </xf>
    <xf numFmtId="0" fontId="13" fillId="0" borderId="5" xfId="0" applyFont="1" applyFill="1" applyBorder="1" applyAlignment="1">
      <alignment horizontal="center" vertical="center"/>
    </xf>
    <xf numFmtId="1" fontId="13" fillId="0" borderId="5" xfId="0" applyNumberFormat="1" applyFont="1" applyFill="1" applyBorder="1" applyAlignment="1">
      <alignment horizontal="center" vertical="center" wrapText="1"/>
    </xf>
    <xf numFmtId="2" fontId="13" fillId="0" borderId="5" xfId="0" applyNumberFormat="1" applyFont="1" applyBorder="1" applyAlignment="1">
      <alignment horizontal="center" vertical="center"/>
    </xf>
    <xf numFmtId="166" fontId="25" fillId="0" borderId="5" xfId="0" applyNumberFormat="1" applyFont="1" applyBorder="1" applyAlignment="1">
      <alignment horizontal="center" vertical="center"/>
    </xf>
    <xf numFmtId="165" fontId="25" fillId="0" borderId="5" xfId="0" applyNumberFormat="1" applyFont="1" applyBorder="1" applyAlignment="1">
      <alignment horizontal="center" vertical="center"/>
    </xf>
    <xf numFmtId="0" fontId="13" fillId="0" borderId="5" xfId="0" applyFont="1" applyBorder="1" applyAlignment="1">
      <alignment horizontal="center" vertical="center"/>
    </xf>
    <xf numFmtId="165" fontId="13" fillId="0" borderId="5" xfId="0" applyNumberFormat="1" applyFont="1" applyBorder="1" applyAlignment="1">
      <alignment horizontal="center" vertical="center"/>
    </xf>
    <xf numFmtId="0" fontId="13" fillId="0" borderId="0" xfId="0" applyFont="1" applyBorder="1" applyAlignment="1">
      <alignment horizontal="center" vertical="center"/>
    </xf>
    <xf numFmtId="0" fontId="18" fillId="0" borderId="0" xfId="0" applyFont="1" applyFill="1" applyBorder="1" applyAlignment="1">
      <alignment horizontal="center" vertical="center"/>
    </xf>
    <xf numFmtId="1" fontId="19" fillId="0" borderId="0" xfId="0" applyNumberFormat="1" applyFont="1" applyBorder="1" applyAlignment="1">
      <alignment horizontal="center"/>
    </xf>
    <xf numFmtId="0" fontId="18" fillId="0" borderId="0" xfId="0" applyFont="1" applyFill="1" applyBorder="1" applyAlignment="1">
      <alignment horizontal="left" vertical="center"/>
    </xf>
    <xf numFmtId="164" fontId="18"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5" fontId="18" fillId="0" borderId="0" xfId="0" applyNumberFormat="1" applyFont="1" applyBorder="1" applyAlignment="1">
      <alignment horizontal="center" vertical="center"/>
    </xf>
    <xf numFmtId="164" fontId="18" fillId="0" borderId="0" xfId="0" applyNumberFormat="1" applyFont="1" applyBorder="1" applyAlignment="1">
      <alignment horizontal="center"/>
    </xf>
    <xf numFmtId="165" fontId="18" fillId="0" borderId="0" xfId="0" applyNumberFormat="1" applyFont="1" applyBorder="1" applyAlignment="1">
      <alignment horizontal="center"/>
    </xf>
    <xf numFmtId="2"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1" fontId="18" fillId="0" borderId="0" xfId="0" applyNumberFormat="1" applyFont="1" applyBorder="1" applyAlignment="1">
      <alignment horizontal="center" vertical="center"/>
    </xf>
    <xf numFmtId="2" fontId="18" fillId="0" borderId="0" xfId="0" applyNumberFormat="1" applyFont="1" applyBorder="1" applyAlignment="1">
      <alignment horizontal="center"/>
    </xf>
    <xf numFmtId="166" fontId="18" fillId="0" borderId="0" xfId="0" applyNumberFormat="1" applyFont="1" applyBorder="1" applyAlignment="1">
      <alignment horizontal="center"/>
    </xf>
    <xf numFmtId="1" fontId="18" fillId="0" borderId="0" xfId="0" applyNumberFormat="1" applyFont="1" applyBorder="1" applyAlignment="1">
      <alignment horizontal="center"/>
    </xf>
    <xf numFmtId="0" fontId="18" fillId="0" borderId="0" xfId="0" applyFont="1" applyBorder="1" applyAlignment="1">
      <alignment horizontal="center"/>
    </xf>
    <xf numFmtId="0" fontId="18" fillId="0" borderId="6" xfId="0" applyFont="1" applyFill="1" applyBorder="1" applyAlignment="1">
      <alignment horizontal="center" vertical="center"/>
    </xf>
    <xf numFmtId="1" fontId="18" fillId="0" borderId="6" xfId="0" applyNumberFormat="1" applyFont="1" applyBorder="1" applyAlignment="1">
      <alignment horizontal="center" vertical="center"/>
    </xf>
    <xf numFmtId="2" fontId="18" fillId="0" borderId="6" xfId="0" applyNumberFormat="1" applyFont="1" applyBorder="1" applyAlignment="1">
      <alignment horizontal="center"/>
    </xf>
    <xf numFmtId="164" fontId="18" fillId="0" borderId="6" xfId="0" applyNumberFormat="1" applyFont="1" applyBorder="1" applyAlignment="1">
      <alignment horizontal="center"/>
    </xf>
    <xf numFmtId="166" fontId="18" fillId="0" borderId="6" xfId="0" applyNumberFormat="1" applyFont="1" applyBorder="1" applyAlignment="1">
      <alignment horizontal="center"/>
    </xf>
    <xf numFmtId="165" fontId="18" fillId="0" borderId="6" xfId="0" applyNumberFormat="1" applyFont="1" applyBorder="1" applyAlignment="1">
      <alignment horizontal="center"/>
    </xf>
    <xf numFmtId="1" fontId="18" fillId="0" borderId="6" xfId="0" applyNumberFormat="1" applyFont="1" applyBorder="1" applyAlignment="1">
      <alignment horizontal="center"/>
    </xf>
    <xf numFmtId="164" fontId="18" fillId="0" borderId="6" xfId="0" applyNumberFormat="1" applyFont="1" applyBorder="1" applyAlignment="1">
      <alignment horizontal="center" vertical="center"/>
    </xf>
    <xf numFmtId="165" fontId="18" fillId="0" borderId="6" xfId="0" applyNumberFormat="1" applyFont="1" applyBorder="1" applyAlignment="1">
      <alignment horizontal="center" vertical="center"/>
    </xf>
    <xf numFmtId="0" fontId="19" fillId="0" borderId="0" xfId="0" applyFont="1" applyAlignment="1">
      <alignment horizontal="center"/>
    </xf>
    <xf numFmtId="0" fontId="18" fillId="0" borderId="0" xfId="0" applyFont="1" applyAlignment="1">
      <alignment horizontal="center"/>
    </xf>
    <xf numFmtId="49" fontId="18" fillId="0" borderId="0" xfId="0" applyNumberFormat="1" applyFont="1" applyFill="1" applyBorder="1" applyAlignment="1">
      <alignment horizontal="left"/>
    </xf>
    <xf numFmtId="0" fontId="22" fillId="0" borderId="0" xfId="0" applyFont="1" applyFill="1" applyBorder="1" applyAlignment="1">
      <alignment horizontal="left"/>
    </xf>
    <xf numFmtId="0" fontId="22" fillId="0" borderId="6" xfId="0" applyFont="1" applyFill="1" applyBorder="1" applyAlignment="1">
      <alignment horizontal="left"/>
    </xf>
    <xf numFmtId="0" fontId="22" fillId="0" borderId="0" xfId="0" applyFont="1" applyBorder="1" applyAlignment="1">
      <alignment horizontal="center"/>
    </xf>
    <xf numFmtId="0" fontId="19" fillId="0" borderId="0" xfId="0" applyFont="1" applyAlignment="1">
      <alignment horizontal="left"/>
    </xf>
    <xf numFmtId="0" fontId="19" fillId="0" borderId="0" xfId="0" applyFont="1" applyAlignment="1">
      <alignment horizontal="left" vertical="top" wrapText="1"/>
    </xf>
    <xf numFmtId="0" fontId="2" fillId="0" borderId="0" xfId="0" applyFont="1" applyBorder="1" applyAlignment="1">
      <alignment horizontal="left" vertical="center" wrapText="1"/>
    </xf>
    <xf numFmtId="15" fontId="19" fillId="0" borderId="0" xfId="0" applyNumberFormat="1" applyFont="1" applyFill="1" applyBorder="1" applyAlignment="1">
      <alignment horizontal="left"/>
    </xf>
  </cellXfs>
  <cellStyles count="3">
    <cellStyle name="Normal" xfId="0" builtinId="0"/>
    <cellStyle name="Normal 2" xfId="2"/>
    <cellStyle name="Normal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7"/>
  <sheetViews>
    <sheetView tabSelected="1" zoomScaleNormal="100" workbookViewId="0"/>
  </sheetViews>
  <sheetFormatPr defaultRowHeight="15"/>
  <cols>
    <col min="1" max="1" width="99.5703125" style="16" customWidth="1"/>
    <col min="2" max="2" width="71.140625" style="16" customWidth="1"/>
    <col min="3" max="16384" width="9.140625" style="16"/>
  </cols>
  <sheetData>
    <row r="1" spans="1:2">
      <c r="A1" s="15" t="s">
        <v>18</v>
      </c>
    </row>
    <row r="2" spans="1:2">
      <c r="A2" s="7" t="s">
        <v>142</v>
      </c>
    </row>
    <row r="3" spans="1:2" ht="15" customHeight="1">
      <c r="A3" s="17"/>
    </row>
    <row r="4" spans="1:2" ht="37.5">
      <c r="A4" s="4" t="s">
        <v>146</v>
      </c>
    </row>
    <row r="5" spans="1:2" ht="15" customHeight="1">
      <c r="A5" s="17"/>
    </row>
    <row r="6" spans="1:2">
      <c r="A6" s="5" t="s">
        <v>68</v>
      </c>
      <c r="B6" s="18"/>
    </row>
    <row r="7" spans="1:2">
      <c r="A7" s="19"/>
      <c r="B7" s="13"/>
    </row>
    <row r="8" spans="1:2" ht="18.600000000000001" customHeight="1">
      <c r="A8" s="6" t="s">
        <v>69</v>
      </c>
    </row>
    <row r="9" spans="1:2" ht="48.75" customHeight="1">
      <c r="A9" s="5" t="s">
        <v>143</v>
      </c>
      <c r="B9" s="20"/>
    </row>
    <row r="10" spans="1:2" ht="48.75" customHeight="1">
      <c r="A10" s="5" t="s">
        <v>150</v>
      </c>
      <c r="B10" s="20"/>
    </row>
    <row r="11" spans="1:2" ht="48.75" customHeight="1">
      <c r="A11" s="5" t="s">
        <v>151</v>
      </c>
      <c r="B11" s="20"/>
    </row>
    <row r="12" spans="1:2" ht="48.75" customHeight="1">
      <c r="A12" s="5" t="s">
        <v>152</v>
      </c>
      <c r="B12" s="20"/>
    </row>
    <row r="13" spans="1:2" ht="48.75" customHeight="1">
      <c r="A13" s="5" t="s">
        <v>144</v>
      </c>
      <c r="B13" s="21"/>
    </row>
    <row r="14" spans="1:2" ht="47.45" customHeight="1">
      <c r="A14" s="5" t="s">
        <v>145</v>
      </c>
      <c r="B14" s="21"/>
    </row>
    <row r="15" spans="1:2" ht="10.5" customHeight="1">
      <c r="A15" s="5"/>
      <c r="B15" s="21"/>
    </row>
    <row r="16" spans="1:2" ht="60">
      <c r="A16" s="7" t="s">
        <v>147</v>
      </c>
      <c r="B16" s="22"/>
    </row>
    <row r="17" spans="1:2" ht="15" customHeight="1">
      <c r="A17" s="7"/>
    </row>
    <row r="18" spans="1:2" ht="91.5" customHeight="1">
      <c r="A18" s="7" t="s">
        <v>178</v>
      </c>
    </row>
    <row r="19" spans="1:2">
      <c r="A19" s="7"/>
    </row>
    <row r="20" spans="1:2" ht="101.25" customHeight="1">
      <c r="A20" s="5" t="s">
        <v>63</v>
      </c>
    </row>
    <row r="21" spans="1:2" ht="37.5" customHeight="1">
      <c r="A21" s="5" t="s">
        <v>19</v>
      </c>
    </row>
    <row r="22" spans="1:2" ht="62.25">
      <c r="A22" s="5" t="s">
        <v>148</v>
      </c>
    </row>
    <row r="23" spans="1:2">
      <c r="A23" s="5"/>
    </row>
    <row r="24" spans="1:2">
      <c r="A24" s="7" t="s">
        <v>141</v>
      </c>
    </row>
    <row r="25" spans="1:2">
      <c r="A25" s="7"/>
    </row>
    <row r="26" spans="1:2">
      <c r="A26" s="7" t="s">
        <v>149</v>
      </c>
    </row>
    <row r="27" spans="1:2" s="9" customFormat="1" ht="46.5" customHeight="1">
      <c r="A27" s="8" t="s">
        <v>153</v>
      </c>
      <c r="B27" s="8"/>
    </row>
    <row r="28" spans="1:2" s="9" customFormat="1" ht="32.25" customHeight="1">
      <c r="A28" s="10" t="s">
        <v>65</v>
      </c>
      <c r="B28" s="10"/>
    </row>
    <row r="29" spans="1:2" s="9" customFormat="1" ht="61.5" customHeight="1">
      <c r="A29" s="10" t="s">
        <v>154</v>
      </c>
      <c r="B29" s="10"/>
    </row>
    <row r="30" spans="1:2" s="9" customFormat="1" ht="63" customHeight="1">
      <c r="A30" s="10" t="s">
        <v>66</v>
      </c>
      <c r="B30" s="10"/>
    </row>
    <row r="31" spans="1:2" s="9" customFormat="1" ht="63" customHeight="1">
      <c r="A31" s="10" t="s">
        <v>67</v>
      </c>
      <c r="B31" s="10"/>
    </row>
    <row r="32" spans="1:2" s="9" customFormat="1" ht="48.95" customHeight="1">
      <c r="A32" s="10" t="s">
        <v>155</v>
      </c>
      <c r="B32" s="10"/>
    </row>
    <row r="33" spans="1:2" s="9" customFormat="1" ht="16.5" customHeight="1">
      <c r="A33" s="27"/>
    </row>
    <row r="34" spans="1:2" s="24" customFormat="1" ht="90">
      <c r="A34" s="5" t="s">
        <v>70</v>
      </c>
      <c r="B34" s="23"/>
    </row>
    <row r="35" spans="1:2" ht="6.95" customHeight="1">
      <c r="A35" s="6"/>
    </row>
    <row r="36" spans="1:2">
      <c r="A36" s="11" t="s">
        <v>51</v>
      </c>
      <c r="B36" s="25"/>
    </row>
    <row r="37" spans="1:2">
      <c r="A37" s="11" t="s">
        <v>52</v>
      </c>
    </row>
    <row r="38" spans="1:2">
      <c r="A38" s="11" t="s">
        <v>53</v>
      </c>
    </row>
    <row r="39" spans="1:2">
      <c r="A39" s="11" t="s">
        <v>20</v>
      </c>
    </row>
    <row r="40" spans="1:2">
      <c r="A40" s="12" t="s">
        <v>21</v>
      </c>
    </row>
    <row r="41" spans="1:2">
      <c r="A41" s="13"/>
    </row>
    <row r="47" spans="1:2">
      <c r="A47" s="26"/>
    </row>
  </sheetData>
  <phoneticPr fontId="3"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heetViews>
  <sheetFormatPr defaultColWidth="9.140625" defaultRowHeight="12.75"/>
  <cols>
    <col min="1" max="1" width="36.5703125" style="29" customWidth="1"/>
    <col min="2" max="2" width="82.140625" style="29" customWidth="1"/>
    <col min="3" max="3" width="33.42578125" style="29" customWidth="1"/>
    <col min="4" max="16384" width="9.140625" style="29"/>
  </cols>
  <sheetData>
    <row r="1" spans="1:7" ht="23.25" customHeight="1">
      <c r="A1" s="49" t="s">
        <v>44</v>
      </c>
      <c r="B1" s="28"/>
    </row>
    <row r="2" spans="1:7">
      <c r="A2" s="30" t="s">
        <v>37</v>
      </c>
      <c r="B2" s="31"/>
    </row>
    <row r="3" spans="1:7">
      <c r="A3" s="31" t="s">
        <v>25</v>
      </c>
      <c r="B3" s="32" t="s">
        <v>71</v>
      </c>
    </row>
    <row r="4" spans="1:7">
      <c r="A4" s="31" t="s">
        <v>26</v>
      </c>
      <c r="B4" s="32" t="s">
        <v>72</v>
      </c>
    </row>
    <row r="5" spans="1:7">
      <c r="A5" s="31" t="s">
        <v>33</v>
      </c>
      <c r="B5" s="32" t="s">
        <v>73</v>
      </c>
    </row>
    <row r="6" spans="1:7">
      <c r="A6" s="31" t="s">
        <v>41</v>
      </c>
      <c r="B6" s="94">
        <v>42704</v>
      </c>
    </row>
    <row r="7" spans="1:7">
      <c r="A7" s="31" t="s">
        <v>27</v>
      </c>
      <c r="B7" s="32" t="s">
        <v>157</v>
      </c>
    </row>
    <row r="8" spans="1:7">
      <c r="A8" s="31" t="s">
        <v>40</v>
      </c>
      <c r="B8" s="32" t="s">
        <v>34</v>
      </c>
    </row>
    <row r="9" spans="1:7">
      <c r="A9" s="31" t="s">
        <v>28</v>
      </c>
      <c r="B9" s="32">
        <v>32</v>
      </c>
    </row>
    <row r="10" spans="1:7">
      <c r="A10" s="31" t="s">
        <v>29</v>
      </c>
      <c r="B10" s="32" t="s">
        <v>74</v>
      </c>
    </row>
    <row r="11" spans="1:7">
      <c r="A11" s="31" t="s">
        <v>30</v>
      </c>
      <c r="B11" s="32" t="s">
        <v>158</v>
      </c>
    </row>
    <row r="12" spans="1:7">
      <c r="A12" s="33" t="s">
        <v>42</v>
      </c>
      <c r="B12" s="32" t="s">
        <v>75</v>
      </c>
    </row>
    <row r="13" spans="1:7">
      <c r="A13" s="33"/>
      <c r="B13" s="32"/>
    </row>
    <row r="14" spans="1:7" ht="14.25" customHeight="1">
      <c r="A14" s="34" t="s">
        <v>46</v>
      </c>
      <c r="B14" s="35"/>
      <c r="C14" s="36"/>
      <c r="G14" s="37" t="s">
        <v>122</v>
      </c>
    </row>
    <row r="15" spans="1:7" ht="110.25" customHeight="1">
      <c r="A15" s="92" t="s">
        <v>159</v>
      </c>
      <c r="B15" s="92"/>
      <c r="C15" s="36"/>
      <c r="D15" s="14"/>
      <c r="G15" s="38"/>
    </row>
    <row r="16" spans="1:7" ht="228.75" customHeight="1">
      <c r="A16" s="92" t="s">
        <v>160</v>
      </c>
      <c r="B16" s="92"/>
      <c r="D16" s="14"/>
    </row>
    <row r="17" spans="1:4" ht="17.25" customHeight="1">
      <c r="A17" s="39"/>
      <c r="B17" s="39"/>
      <c r="D17" s="14"/>
    </row>
    <row r="18" spans="1:4" ht="15.75" customHeight="1">
      <c r="A18" s="40" t="s">
        <v>38</v>
      </c>
      <c r="B18" s="41" t="s">
        <v>45</v>
      </c>
      <c r="C18" s="42"/>
    </row>
    <row r="19" spans="1:4">
      <c r="A19" s="31" t="s">
        <v>31</v>
      </c>
      <c r="B19" s="36" t="s">
        <v>161</v>
      </c>
      <c r="C19" s="35"/>
    </row>
    <row r="20" spans="1:4">
      <c r="A20" s="31" t="s">
        <v>39</v>
      </c>
      <c r="B20" s="32" t="s">
        <v>43</v>
      </c>
      <c r="C20" s="35"/>
    </row>
    <row r="21" spans="1:4">
      <c r="A21" s="31" t="s">
        <v>32</v>
      </c>
      <c r="B21" s="32" t="s">
        <v>162</v>
      </c>
      <c r="C21" s="35"/>
    </row>
    <row r="22" spans="1:4" ht="15.75" customHeight="1">
      <c r="A22" s="31" t="s">
        <v>47</v>
      </c>
      <c r="B22" s="36" t="s">
        <v>156</v>
      </c>
      <c r="C22" s="43"/>
    </row>
    <row r="23" spans="1:4">
      <c r="A23" s="31" t="s">
        <v>35</v>
      </c>
      <c r="B23" s="32" t="s">
        <v>163</v>
      </c>
      <c r="C23" s="35"/>
    </row>
    <row r="24" spans="1:4">
      <c r="A24" s="31" t="s">
        <v>36</v>
      </c>
      <c r="B24" s="32" t="s">
        <v>55</v>
      </c>
      <c r="C24" s="35"/>
    </row>
    <row r="25" spans="1:4">
      <c r="A25" s="44"/>
      <c r="B25" s="45"/>
    </row>
    <row r="26" spans="1:4">
      <c r="A26" s="46"/>
      <c r="B26" s="36"/>
    </row>
    <row r="27" spans="1:4">
      <c r="A27" s="31"/>
    </row>
    <row r="28" spans="1:4">
      <c r="A28" s="31"/>
    </row>
    <row r="29" spans="1:4">
      <c r="A29" s="31"/>
    </row>
    <row r="30" spans="1:4">
      <c r="A30" s="14"/>
    </row>
    <row r="31" spans="1:4">
      <c r="A31" s="47"/>
    </row>
    <row r="32" spans="1:4">
      <c r="A32" s="47"/>
    </row>
    <row r="33" spans="1:2">
      <c r="A33" s="47"/>
    </row>
    <row r="35" spans="1:2">
      <c r="B35" s="48"/>
    </row>
    <row r="42" spans="1:2">
      <c r="A42" s="31"/>
    </row>
    <row r="43" spans="1:2">
      <c r="A43" s="31"/>
    </row>
    <row r="44" spans="1:2">
      <c r="B44" s="48"/>
    </row>
    <row r="45" spans="1:2">
      <c r="B45" s="48"/>
    </row>
    <row r="46" spans="1:2">
      <c r="B46" s="48"/>
    </row>
    <row r="47" spans="1:2">
      <c r="B47" s="48"/>
    </row>
  </sheetData>
  <mergeCells count="2">
    <mergeCell ref="A16:B16"/>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C36" sqref="C36"/>
    </sheetView>
  </sheetViews>
  <sheetFormatPr defaultColWidth="9.140625" defaultRowHeight="12.75"/>
  <cols>
    <col min="1" max="1" width="18.140625" style="86" customWidth="1"/>
    <col min="2" max="2" width="13.42578125" style="86" customWidth="1"/>
    <col min="3" max="4" width="15.85546875" style="86" customWidth="1"/>
    <col min="5" max="5" width="27.42578125" style="86" customWidth="1"/>
    <col min="6" max="6" width="42.42578125" style="86" customWidth="1"/>
    <col min="7" max="8" width="10.28515625" style="86" customWidth="1"/>
    <col min="9" max="9" width="12.28515625" style="29" customWidth="1"/>
    <col min="10" max="11" width="12" style="29" customWidth="1"/>
    <col min="12" max="12" width="9.28515625" style="29" customWidth="1"/>
    <col min="13" max="13" width="12.140625" style="29" customWidth="1"/>
    <col min="14" max="15" width="9.140625" style="29"/>
    <col min="16" max="16" width="9.140625" style="29" customWidth="1"/>
    <col min="17" max="17" width="12.28515625" style="29" customWidth="1"/>
    <col min="18" max="16384" width="9.140625" style="29"/>
  </cols>
  <sheetData>
    <row r="1" spans="1:17" ht="23.45" customHeight="1">
      <c r="A1" s="93" t="s">
        <v>171</v>
      </c>
      <c r="B1" s="93"/>
      <c r="C1" s="93"/>
      <c r="D1" s="93"/>
      <c r="E1" s="93"/>
      <c r="F1" s="93"/>
      <c r="G1" s="93"/>
      <c r="H1" s="93"/>
      <c r="I1" s="50"/>
      <c r="J1" s="51"/>
    </row>
    <row r="2" spans="1:17" s="60" customFormat="1" ht="22.15" customHeight="1">
      <c r="A2" s="52" t="s">
        <v>56</v>
      </c>
      <c r="B2" s="53" t="s">
        <v>48</v>
      </c>
      <c r="C2" s="54" t="s">
        <v>49</v>
      </c>
      <c r="D2" s="54" t="s">
        <v>50</v>
      </c>
      <c r="E2" s="54" t="s">
        <v>54</v>
      </c>
      <c r="F2" s="54" t="s">
        <v>123</v>
      </c>
      <c r="G2" s="55" t="s">
        <v>57</v>
      </c>
      <c r="H2" s="55" t="s">
        <v>58</v>
      </c>
      <c r="I2" s="56" t="s">
        <v>164</v>
      </c>
      <c r="J2" s="57" t="s">
        <v>175</v>
      </c>
      <c r="K2" s="58" t="s">
        <v>64</v>
      </c>
      <c r="L2" s="59" t="s">
        <v>174</v>
      </c>
      <c r="M2" s="57" t="s">
        <v>173</v>
      </c>
      <c r="N2" s="58" t="s">
        <v>165</v>
      </c>
      <c r="O2" s="58" t="s">
        <v>59</v>
      </c>
      <c r="P2" s="58" t="s">
        <v>172</v>
      </c>
      <c r="Q2" s="59" t="s">
        <v>166</v>
      </c>
    </row>
    <row r="3" spans="1:17" s="70" customFormat="1">
      <c r="A3" s="63" t="s">
        <v>77</v>
      </c>
      <c r="B3" s="61" t="s">
        <v>76</v>
      </c>
      <c r="C3" s="62">
        <v>635721</v>
      </c>
      <c r="D3" s="62">
        <v>6562214</v>
      </c>
      <c r="E3" s="61" t="s">
        <v>110</v>
      </c>
      <c r="F3" s="61" t="s">
        <v>132</v>
      </c>
      <c r="G3" s="64">
        <v>12.936952125274127</v>
      </c>
      <c r="H3" s="64">
        <v>77.696965480835573</v>
      </c>
      <c r="I3" s="65">
        <v>0.10067859264521917</v>
      </c>
      <c r="J3" s="66">
        <v>0.51092231119474163</v>
      </c>
      <c r="K3" s="66">
        <v>6.1396378814329297E-6</v>
      </c>
      <c r="L3" s="67">
        <f t="shared" ref="L3:L34" si="0">((J3/0.512638)-1)*10000</f>
        <v>-33.46784290782945</v>
      </c>
      <c r="M3" s="68">
        <f t="shared" ref="M3:M34" si="1">J3-(I3*(EXP(0.00000000000654*O3*1000000)-1))</f>
        <v>0.50924528266781433</v>
      </c>
      <c r="N3" s="69">
        <f t="shared" ref="N3:N34" si="2">IF(I3&gt;0.14,"N/A",LN((0.513163-J3)/(0.2137-I3)+1)*(1/0.00000000000654)/1000000000)</f>
        <v>3.0017409506798005</v>
      </c>
      <c r="O3" s="61">
        <v>2526</v>
      </c>
      <c r="P3" s="64">
        <f t="shared" ref="P3:P34" si="3">((J3-I3*(EXP(0.00000000000654*O3*1000000)-1))/(0.512638-0.1967*(EXP(0.00000000000654*O3*1000000)-1))-1)*10000</f>
        <v>-2.2819976684618215</v>
      </c>
      <c r="Q3" s="66">
        <v>0.34837993947548551</v>
      </c>
    </row>
    <row r="4" spans="1:17" s="70" customFormat="1">
      <c r="A4" s="63" t="s">
        <v>78</v>
      </c>
      <c r="B4" s="61" t="s">
        <v>76</v>
      </c>
      <c r="C4" s="71">
        <v>628819</v>
      </c>
      <c r="D4" s="71">
        <v>6541661</v>
      </c>
      <c r="E4" s="61" t="s">
        <v>111</v>
      </c>
      <c r="F4" s="61" t="s">
        <v>124</v>
      </c>
      <c r="G4" s="69">
        <v>5.3682410705117132</v>
      </c>
      <c r="H4" s="64">
        <v>27.238615520569482</v>
      </c>
      <c r="I4" s="65">
        <v>0.11916705406820921</v>
      </c>
      <c r="J4" s="66">
        <v>0.51108585984754495</v>
      </c>
      <c r="K4" s="66">
        <v>5.5723672599995126E-6</v>
      </c>
      <c r="L4" s="67">
        <f t="shared" si="0"/>
        <v>-30.277508738234538</v>
      </c>
      <c r="M4" s="68">
        <f t="shared" si="1"/>
        <v>0.50907233699265586</v>
      </c>
      <c r="N4" s="69">
        <f t="shared" si="2"/>
        <v>3.3233545318472939</v>
      </c>
      <c r="O4" s="61">
        <v>2562</v>
      </c>
      <c r="P4" s="64">
        <f t="shared" si="3"/>
        <v>-4.7533278979483562</v>
      </c>
      <c r="Q4" s="66">
        <v>0.34836130171292007</v>
      </c>
    </row>
    <row r="5" spans="1:17" s="70" customFormat="1">
      <c r="A5" s="63" t="s">
        <v>79</v>
      </c>
      <c r="B5" s="61" t="s">
        <v>76</v>
      </c>
      <c r="C5" s="62">
        <v>666813.27786599996</v>
      </c>
      <c r="D5" s="62">
        <v>6525052.3080000002</v>
      </c>
      <c r="E5" s="61" t="s">
        <v>112</v>
      </c>
      <c r="F5" s="61" t="s">
        <v>125</v>
      </c>
      <c r="G5" s="69">
        <v>6.7965082621028712</v>
      </c>
      <c r="H5" s="64">
        <v>39.492450569736377</v>
      </c>
      <c r="I5" s="65">
        <v>0.10405932115734802</v>
      </c>
      <c r="J5" s="66">
        <v>0.51096310424640956</v>
      </c>
      <c r="K5" s="66">
        <v>5.6844577890004197E-6</v>
      </c>
      <c r="L5" s="67">
        <f t="shared" si="0"/>
        <v>-32.672095193694297</v>
      </c>
      <c r="M5" s="68">
        <f t="shared" si="1"/>
        <v>0.50919931480080149</v>
      </c>
      <c r="N5" s="69">
        <f t="shared" si="2"/>
        <v>3.0376075168001666</v>
      </c>
      <c r="O5" s="61">
        <v>2570</v>
      </c>
      <c r="P5" s="64">
        <f t="shared" si="3"/>
        <v>-2.0547755634858778</v>
      </c>
      <c r="Q5" s="66">
        <v>0.34838516000153597</v>
      </c>
    </row>
    <row r="6" spans="1:17" s="70" customFormat="1">
      <c r="A6" s="63" t="s">
        <v>80</v>
      </c>
      <c r="B6" s="61" t="s">
        <v>76</v>
      </c>
      <c r="C6" s="71">
        <v>687407.73069999996</v>
      </c>
      <c r="D6" s="71">
        <v>6521150.3927300004</v>
      </c>
      <c r="E6" s="61" t="s">
        <v>113</v>
      </c>
      <c r="F6" s="61" t="s">
        <v>126</v>
      </c>
      <c r="G6" s="69">
        <v>5.4422230065924913</v>
      </c>
      <c r="H6" s="64">
        <v>31.09499202444097</v>
      </c>
      <c r="I6" s="65">
        <v>0.10582666416449625</v>
      </c>
      <c r="J6" s="66">
        <v>0.51095078427370355</v>
      </c>
      <c r="K6" s="66">
        <v>7.2615738997485835E-6</v>
      </c>
      <c r="L6" s="67">
        <f t="shared" si="0"/>
        <v>-32.912420193128568</v>
      </c>
      <c r="M6" s="68">
        <f t="shared" si="1"/>
        <v>0.50895273208479341</v>
      </c>
      <c r="N6" s="69">
        <f t="shared" si="2"/>
        <v>3.1039881468120578</v>
      </c>
      <c r="O6" s="61">
        <v>2860</v>
      </c>
      <c r="P6" s="64">
        <f t="shared" si="3"/>
        <v>0.56022678152967131</v>
      </c>
      <c r="Q6" s="66">
        <v>0.34838734089657003</v>
      </c>
    </row>
    <row r="7" spans="1:17" s="70" customFormat="1">
      <c r="A7" s="63" t="s">
        <v>81</v>
      </c>
      <c r="B7" s="61" t="s">
        <v>76</v>
      </c>
      <c r="C7" s="71">
        <v>685150.11</v>
      </c>
      <c r="D7" s="71">
        <v>6521748.3600000003</v>
      </c>
      <c r="E7" s="61" t="s">
        <v>61</v>
      </c>
      <c r="F7" s="61" t="s">
        <v>127</v>
      </c>
      <c r="G7" s="69">
        <v>4.1682760738624953</v>
      </c>
      <c r="H7" s="64">
        <v>20.909462552776002</v>
      </c>
      <c r="I7" s="65">
        <v>0.12053767988835831</v>
      </c>
      <c r="J7" s="66">
        <v>0.51118848609126855</v>
      </c>
      <c r="K7" s="66">
        <v>6.7675490500054759E-6</v>
      </c>
      <c r="L7" s="67">
        <f t="shared" si="0"/>
        <v>-28.275584500787598</v>
      </c>
      <c r="M7" s="68">
        <f t="shared" si="1"/>
        <v>0.50887974807944469</v>
      </c>
      <c r="N7" s="69">
        <f t="shared" si="2"/>
        <v>3.2068599529908819</v>
      </c>
      <c r="O7" s="61">
        <v>2901</v>
      </c>
      <c r="P7" s="64">
        <f t="shared" si="3"/>
        <v>0.18223593472921351</v>
      </c>
      <c r="Q7" s="66">
        <v>0.34839104812118155</v>
      </c>
    </row>
    <row r="8" spans="1:17" s="70" customFormat="1">
      <c r="A8" s="63" t="s">
        <v>82</v>
      </c>
      <c r="B8" s="61" t="s">
        <v>76</v>
      </c>
      <c r="C8" s="71">
        <v>669025.35</v>
      </c>
      <c r="D8" s="71">
        <v>6557351.8300000001</v>
      </c>
      <c r="E8" s="61" t="s">
        <v>89</v>
      </c>
      <c r="F8" s="61" t="s">
        <v>128</v>
      </c>
      <c r="G8" s="69">
        <v>7.3323185660110628</v>
      </c>
      <c r="H8" s="64">
        <v>43.435219174403905</v>
      </c>
      <c r="I8" s="65">
        <v>0.10207244800152315</v>
      </c>
      <c r="J8" s="66">
        <v>0.51087125803643552</v>
      </c>
      <c r="K8" s="66">
        <v>9.5803257520535374E-6</v>
      </c>
      <c r="L8" s="67">
        <f t="shared" si="0"/>
        <v>-34.463733932414975</v>
      </c>
      <c r="M8" s="68">
        <f t="shared" si="1"/>
        <v>0.50915472227136305</v>
      </c>
      <c r="N8" s="69">
        <f t="shared" si="2"/>
        <v>3.1073927822746743</v>
      </c>
      <c r="O8" s="61">
        <v>2550</v>
      </c>
      <c r="P8" s="64">
        <f t="shared" si="3"/>
        <v>-3.4438529091229686</v>
      </c>
      <c r="Q8" s="66">
        <v>0.34838044387189238</v>
      </c>
    </row>
    <row r="9" spans="1:17" s="70" customFormat="1">
      <c r="A9" s="63" t="s">
        <v>83</v>
      </c>
      <c r="B9" s="61" t="s">
        <v>76</v>
      </c>
      <c r="C9" s="71">
        <v>615694.36</v>
      </c>
      <c r="D9" s="71">
        <v>6528462.6100000003</v>
      </c>
      <c r="E9" s="61" t="s">
        <v>114</v>
      </c>
      <c r="F9" s="61" t="s">
        <v>133</v>
      </c>
      <c r="G9" s="64">
        <v>10.95008102990535</v>
      </c>
      <c r="H9" s="64">
        <v>56.55408184061487</v>
      </c>
      <c r="I9" s="65">
        <v>0.11707457756743962</v>
      </c>
      <c r="J9" s="66">
        <v>0.5113199287092316</v>
      </c>
      <c r="K9" s="66">
        <v>7.2190312357083802E-6</v>
      </c>
      <c r="L9" s="67">
        <f t="shared" si="0"/>
        <v>-25.711540907393804</v>
      </c>
      <c r="M9" s="68">
        <f t="shared" si="1"/>
        <v>0.5093355326746829</v>
      </c>
      <c r="N9" s="69">
        <f t="shared" si="2"/>
        <v>2.8891066606082974</v>
      </c>
      <c r="O9" s="61">
        <v>2570</v>
      </c>
      <c r="P9" s="64">
        <f t="shared" si="3"/>
        <v>0.6198133490853408</v>
      </c>
      <c r="Q9" s="66">
        <v>0.34838693732298326</v>
      </c>
    </row>
    <row r="10" spans="1:17" s="70" customFormat="1">
      <c r="A10" s="63" t="s">
        <v>84</v>
      </c>
      <c r="B10" s="61" t="s">
        <v>76</v>
      </c>
      <c r="C10" s="71">
        <v>672676.32</v>
      </c>
      <c r="D10" s="71">
        <v>6530287.4199999999</v>
      </c>
      <c r="E10" s="61" t="s">
        <v>115</v>
      </c>
      <c r="F10" s="61" t="s">
        <v>129</v>
      </c>
      <c r="G10" s="69">
        <v>3.6303875373764214</v>
      </c>
      <c r="H10" s="64">
        <v>22.090119461608033</v>
      </c>
      <c r="I10" s="65">
        <v>9.9372026297928018E-2</v>
      </c>
      <c r="J10" s="66">
        <v>0.51027548760913832</v>
      </c>
      <c r="K10" s="66">
        <v>7.5781426468621205E-6</v>
      </c>
      <c r="L10" s="67">
        <f t="shared" si="0"/>
        <v>-46.085393413318741</v>
      </c>
      <c r="M10" s="68">
        <f t="shared" si="1"/>
        <v>0.50797462906186697</v>
      </c>
      <c r="N10" s="69">
        <f t="shared" si="2"/>
        <v>3.8138718891504664</v>
      </c>
      <c r="O10" s="61">
        <v>3500</v>
      </c>
      <c r="P10" s="64">
        <f t="shared" si="3"/>
        <v>-2.1449581781696203</v>
      </c>
      <c r="Q10" s="66">
        <v>0.34838444539020658</v>
      </c>
    </row>
    <row r="11" spans="1:17" s="70" customFormat="1">
      <c r="A11" s="63" t="s">
        <v>85</v>
      </c>
      <c r="B11" s="61" t="s">
        <v>76</v>
      </c>
      <c r="C11" s="71">
        <v>652764.14</v>
      </c>
      <c r="D11" s="71">
        <v>6522832.8499999996</v>
      </c>
      <c r="E11" s="61" t="s">
        <v>116</v>
      </c>
      <c r="F11" s="61" t="s">
        <v>136</v>
      </c>
      <c r="G11" s="69">
        <v>2.4725398494172115</v>
      </c>
      <c r="H11" s="64">
        <v>14.61867989829592</v>
      </c>
      <c r="I11" s="65">
        <v>0.10226908389730037</v>
      </c>
      <c r="J11" s="66">
        <v>0.51088330784463931</v>
      </c>
      <c r="K11" s="66">
        <v>6.0631885641567827E-6</v>
      </c>
      <c r="L11" s="67">
        <f t="shared" si="0"/>
        <v>-34.228679016395922</v>
      </c>
      <c r="M11" s="68">
        <f t="shared" si="1"/>
        <v>0.50907569696987598</v>
      </c>
      <c r="N11" s="69">
        <f t="shared" si="2"/>
        <v>3.0966184209053838</v>
      </c>
      <c r="O11" s="61">
        <v>2679</v>
      </c>
      <c r="P11" s="64">
        <f t="shared" si="3"/>
        <v>-1.6816137141295595</v>
      </c>
      <c r="Q11" s="66">
        <v>0.34835612070379529</v>
      </c>
    </row>
    <row r="12" spans="1:17" s="70" customFormat="1">
      <c r="A12" s="63" t="s">
        <v>86</v>
      </c>
      <c r="B12" s="61" t="s">
        <v>76</v>
      </c>
      <c r="C12" s="71">
        <v>739596.82</v>
      </c>
      <c r="D12" s="71">
        <v>6575044.5199999996</v>
      </c>
      <c r="E12" s="61" t="s">
        <v>61</v>
      </c>
      <c r="F12" s="61" t="s">
        <v>134</v>
      </c>
      <c r="G12" s="64">
        <v>10.033965970370868</v>
      </c>
      <c r="H12" s="64">
        <v>56.560780255057004</v>
      </c>
      <c r="I12" s="65">
        <v>0.10726707897137984</v>
      </c>
      <c r="J12" s="66">
        <v>0.51108432193125253</v>
      </c>
      <c r="K12" s="66">
        <v>7.0549480673607462E-6</v>
      </c>
      <c r="L12" s="67">
        <f t="shared" si="0"/>
        <v>-30.307508782951853</v>
      </c>
      <c r="M12" s="68">
        <f t="shared" si="1"/>
        <v>0.50917337777807892</v>
      </c>
      <c r="N12" s="69">
        <f t="shared" si="2"/>
        <v>2.9575128708635035</v>
      </c>
      <c r="O12" s="70">
        <v>2700</v>
      </c>
      <c r="P12" s="64">
        <f t="shared" si="3"/>
        <v>0.77688211312931799</v>
      </c>
      <c r="Q12" s="66">
        <v>0.34837354425811912</v>
      </c>
    </row>
    <row r="13" spans="1:17" s="70" customFormat="1">
      <c r="A13" s="88" t="s">
        <v>87</v>
      </c>
      <c r="B13" s="61" t="s">
        <v>76</v>
      </c>
      <c r="C13" s="71">
        <v>727986.69</v>
      </c>
      <c r="D13" s="71">
        <v>6643806.2300000004</v>
      </c>
      <c r="E13" s="61" t="s">
        <v>89</v>
      </c>
      <c r="F13" s="61" t="s">
        <v>130</v>
      </c>
      <c r="G13" s="72">
        <v>9.6638325198100699</v>
      </c>
      <c r="H13" s="67">
        <v>63.34804282915151</v>
      </c>
      <c r="I13" s="73">
        <v>9.2241300104567658E-2</v>
      </c>
      <c r="J13" s="68">
        <v>0.51075166660879945</v>
      </c>
      <c r="K13" s="68">
        <v>6.7183017497238744E-6</v>
      </c>
      <c r="L13" s="67">
        <f t="shared" si="0"/>
        <v>-36.796597037297431</v>
      </c>
      <c r="M13" s="68">
        <f t="shared" si="1"/>
        <v>0.50964107162601935</v>
      </c>
      <c r="N13" s="72">
        <f t="shared" si="2"/>
        <v>3.0059037995875304</v>
      </c>
      <c r="O13" s="74">
        <v>1830</v>
      </c>
      <c r="P13" s="64">
        <f t="shared" si="3"/>
        <v>-12.319751935042644</v>
      </c>
      <c r="Q13" s="66">
        <v>0.34838047243438647</v>
      </c>
    </row>
    <row r="14" spans="1:17" s="70" customFormat="1">
      <c r="A14" s="88" t="s">
        <v>88</v>
      </c>
      <c r="B14" s="61" t="s">
        <v>76</v>
      </c>
      <c r="C14" s="71">
        <v>681342.13</v>
      </c>
      <c r="D14" s="71">
        <v>6605100.71</v>
      </c>
      <c r="E14" s="61" t="s">
        <v>117</v>
      </c>
      <c r="F14" s="61" t="s">
        <v>131</v>
      </c>
      <c r="G14" s="72">
        <v>4.2997374707727349</v>
      </c>
      <c r="H14" s="67">
        <v>28.920084842045291</v>
      </c>
      <c r="I14" s="73">
        <v>8.9898324885904449E-2</v>
      </c>
      <c r="J14" s="68">
        <v>0.51071325483102936</v>
      </c>
      <c r="K14" s="68">
        <v>8.2628194734045867E-6</v>
      </c>
      <c r="L14" s="67">
        <f t="shared" si="0"/>
        <v>-37.545893378381209</v>
      </c>
      <c r="M14" s="68">
        <f t="shared" si="1"/>
        <v>0.50911173197827542</v>
      </c>
      <c r="N14" s="72">
        <f t="shared" si="2"/>
        <v>2.9960897387722825</v>
      </c>
      <c r="O14" s="74">
        <v>2700</v>
      </c>
      <c r="P14" s="64">
        <f t="shared" si="3"/>
        <v>-0.43391545889726046</v>
      </c>
      <c r="Q14" s="66">
        <v>0.34838501493790064</v>
      </c>
    </row>
    <row r="15" spans="1:17" s="70" customFormat="1">
      <c r="A15" s="88" t="s">
        <v>90</v>
      </c>
      <c r="B15" s="61" t="s">
        <v>76</v>
      </c>
      <c r="C15" s="71">
        <v>665232.85</v>
      </c>
      <c r="D15" s="71">
        <v>6544449.0599999996</v>
      </c>
      <c r="E15" s="61" t="s">
        <v>60</v>
      </c>
      <c r="F15" s="61" t="s">
        <v>176</v>
      </c>
      <c r="G15" s="72">
        <v>1.4222262144782414</v>
      </c>
      <c r="H15" s="72">
        <v>4.3741899082891162</v>
      </c>
      <c r="I15" s="73">
        <v>0.19659853056675822</v>
      </c>
      <c r="J15" s="68">
        <v>0.51267717264916346</v>
      </c>
      <c r="K15" s="68">
        <v>8.3111079995514157E-6</v>
      </c>
      <c r="L15" s="67">
        <f t="shared" si="0"/>
        <v>0.76413861562096841</v>
      </c>
      <c r="M15" s="68">
        <f t="shared" si="1"/>
        <v>0.5091748043912443</v>
      </c>
      <c r="N15" s="72" t="str">
        <f t="shared" si="2"/>
        <v>N/A</v>
      </c>
      <c r="O15" s="74">
        <v>2700</v>
      </c>
      <c r="P15" s="64">
        <f t="shared" si="3"/>
        <v>0.80490250969234012</v>
      </c>
      <c r="Q15" s="66">
        <v>0.34840270753081048</v>
      </c>
    </row>
    <row r="16" spans="1:17" s="70" customFormat="1">
      <c r="A16" s="88" t="s">
        <v>91</v>
      </c>
      <c r="B16" s="61" t="s">
        <v>76</v>
      </c>
      <c r="C16" s="71">
        <v>634978.65</v>
      </c>
      <c r="D16" s="71">
        <v>6549490.46</v>
      </c>
      <c r="E16" s="61" t="s">
        <v>118</v>
      </c>
      <c r="F16" s="61" t="s">
        <v>176</v>
      </c>
      <c r="G16" s="72">
        <v>1.1470078702051445</v>
      </c>
      <c r="H16" s="72">
        <v>3.890622181456584</v>
      </c>
      <c r="I16" s="73">
        <v>0.1782610916638811</v>
      </c>
      <c r="J16" s="68">
        <v>0.51240174176495112</v>
      </c>
      <c r="K16" s="68">
        <v>9.9758377672018926E-6</v>
      </c>
      <c r="L16" s="67">
        <f t="shared" si="0"/>
        <v>-4.6086758111751891</v>
      </c>
      <c r="M16" s="68">
        <f t="shared" si="1"/>
        <v>0.50922605175716851</v>
      </c>
      <c r="N16" s="72" t="str">
        <f t="shared" si="2"/>
        <v>N/A</v>
      </c>
      <c r="O16" s="74">
        <v>2700</v>
      </c>
      <c r="P16" s="64">
        <f t="shared" si="3"/>
        <v>1.8114623472076374</v>
      </c>
      <c r="Q16" s="66">
        <v>0.34842438943162579</v>
      </c>
    </row>
    <row r="17" spans="1:18" s="70" customFormat="1">
      <c r="A17" s="88" t="s">
        <v>92</v>
      </c>
      <c r="B17" s="61" t="s">
        <v>76</v>
      </c>
      <c r="C17" s="71">
        <v>662414.85</v>
      </c>
      <c r="D17" s="71">
        <v>6537763.29</v>
      </c>
      <c r="E17" s="61" t="s">
        <v>62</v>
      </c>
      <c r="F17" s="61" t="s">
        <v>176</v>
      </c>
      <c r="G17" s="72">
        <v>1.5482522787148318</v>
      </c>
      <c r="H17" s="72">
        <v>4.8066373751452449</v>
      </c>
      <c r="I17" s="73">
        <v>0.1947644062511521</v>
      </c>
      <c r="J17" s="68">
        <v>0.51262265689093689</v>
      </c>
      <c r="K17" s="68">
        <v>9.200912345569044E-6</v>
      </c>
      <c r="L17" s="67">
        <f t="shared" si="0"/>
        <v>-0.29929714658538664</v>
      </c>
      <c r="M17" s="68">
        <f t="shared" si="1"/>
        <v>0.50915296323524151</v>
      </c>
      <c r="N17" s="72" t="str">
        <f t="shared" si="2"/>
        <v>N/A</v>
      </c>
      <c r="O17" s="74">
        <v>2700</v>
      </c>
      <c r="P17" s="64">
        <f t="shared" si="3"/>
        <v>0.37591596490305079</v>
      </c>
      <c r="Q17" s="66">
        <v>0.34840236859147844</v>
      </c>
    </row>
    <row r="18" spans="1:18" s="70" customFormat="1">
      <c r="A18" s="88" t="s">
        <v>93</v>
      </c>
      <c r="B18" s="61" t="s">
        <v>76</v>
      </c>
      <c r="C18" s="71">
        <v>624827.18000000005</v>
      </c>
      <c r="D18" s="71">
        <v>6551941.6500000004</v>
      </c>
      <c r="E18" s="61" t="s">
        <v>62</v>
      </c>
      <c r="F18" s="61" t="s">
        <v>176</v>
      </c>
      <c r="G18" s="72">
        <v>2.264700856964311</v>
      </c>
      <c r="H18" s="72">
        <v>6.9170496405612578</v>
      </c>
      <c r="I18" s="73">
        <v>0.19796990490216973</v>
      </c>
      <c r="J18" s="68">
        <v>0.51274650111055853</v>
      </c>
      <c r="K18" s="68">
        <v>7.0328038367502109E-6</v>
      </c>
      <c r="L18" s="67">
        <f t="shared" si="0"/>
        <v>2.1165249271115627</v>
      </c>
      <c r="M18" s="68">
        <f t="shared" si="1"/>
        <v>0.50921970205995626</v>
      </c>
      <c r="N18" s="72" t="str">
        <f t="shared" si="2"/>
        <v>N/A</v>
      </c>
      <c r="O18" s="74">
        <v>2700</v>
      </c>
      <c r="P18" s="64">
        <f t="shared" si="3"/>
        <v>1.6867466651637741</v>
      </c>
      <c r="Q18" s="66">
        <v>0.34840178214350481</v>
      </c>
    </row>
    <row r="19" spans="1:18" s="70" customFormat="1">
      <c r="A19" s="88" t="s">
        <v>94</v>
      </c>
      <c r="B19" s="61" t="s">
        <v>76</v>
      </c>
      <c r="C19" s="71">
        <v>658069.55000000005</v>
      </c>
      <c r="D19" s="71">
        <v>6543503.54</v>
      </c>
      <c r="E19" s="61" t="s">
        <v>120</v>
      </c>
      <c r="F19" s="61" t="s">
        <v>135</v>
      </c>
      <c r="G19" s="67">
        <v>10.056684154143824</v>
      </c>
      <c r="H19" s="67">
        <v>57.020977604080322</v>
      </c>
      <c r="I19" s="73">
        <v>0.10664226835460139</v>
      </c>
      <c r="J19" s="68">
        <v>0.51100777447288348</v>
      </c>
      <c r="K19" s="68">
        <v>6.2480323013844195E-6</v>
      </c>
      <c r="L19" s="67">
        <f t="shared" si="0"/>
        <v>-31.800715653473866</v>
      </c>
      <c r="M19" s="68">
        <f t="shared" si="1"/>
        <v>0.50910796121099933</v>
      </c>
      <c r="N19" s="72">
        <f t="shared" si="2"/>
        <v>3.0476260935413193</v>
      </c>
      <c r="O19" s="74">
        <v>2700</v>
      </c>
      <c r="P19" s="64">
        <f t="shared" si="3"/>
        <v>-0.50797785855927202</v>
      </c>
      <c r="Q19" s="66">
        <v>0.3484091776900069</v>
      </c>
    </row>
    <row r="20" spans="1:18" s="70" customFormat="1">
      <c r="A20" s="88" t="s">
        <v>95</v>
      </c>
      <c r="B20" s="61" t="s">
        <v>76</v>
      </c>
      <c r="C20" s="71">
        <v>632152.56000000006</v>
      </c>
      <c r="D20" s="71">
        <v>6538950.79</v>
      </c>
      <c r="E20" s="61" t="s">
        <v>120</v>
      </c>
      <c r="F20" s="61" t="s">
        <v>135</v>
      </c>
      <c r="G20" s="67">
        <v>10.971851713639703</v>
      </c>
      <c r="H20" s="67">
        <v>70.027251631807104</v>
      </c>
      <c r="I20" s="73">
        <v>9.4737532704665756E-2</v>
      </c>
      <c r="J20" s="68">
        <v>0.51087098815498955</v>
      </c>
      <c r="K20" s="68">
        <v>6.7265101501282531E-6</v>
      </c>
      <c r="L20" s="67">
        <f t="shared" si="0"/>
        <v>-34.468998494269208</v>
      </c>
      <c r="M20" s="68">
        <f t="shared" si="1"/>
        <v>0.50918325566572897</v>
      </c>
      <c r="N20" s="72">
        <f t="shared" si="2"/>
        <v>2.9179553541709677</v>
      </c>
      <c r="O20" s="74">
        <v>2700</v>
      </c>
      <c r="P20" s="64">
        <f t="shared" si="3"/>
        <v>0.97089569429220646</v>
      </c>
      <c r="Q20" s="66">
        <v>0.34841324406603658</v>
      </c>
    </row>
    <row r="21" spans="1:18" s="75" customFormat="1">
      <c r="A21" s="88" t="s">
        <v>100</v>
      </c>
      <c r="B21" s="61" t="s">
        <v>76</v>
      </c>
      <c r="C21" s="74">
        <v>666173.57999999996</v>
      </c>
      <c r="D21" s="74">
        <v>6544442.1299999999</v>
      </c>
      <c r="E21" s="90" t="s">
        <v>120</v>
      </c>
      <c r="F21" s="90" t="s">
        <v>138</v>
      </c>
      <c r="G21" s="72">
        <v>2.4458154509773591</v>
      </c>
      <c r="H21" s="67">
        <v>11.069301926684119</v>
      </c>
      <c r="I21" s="73">
        <v>0.13360191194341839</v>
      </c>
      <c r="J21" s="68">
        <v>0.5110352289714446</v>
      </c>
      <c r="K21" s="68">
        <v>1.0144435535806013E-5</v>
      </c>
      <c r="L21" s="67">
        <f t="shared" si="0"/>
        <v>-31.2651623281035</v>
      </c>
      <c r="M21" s="68">
        <f t="shared" si="1"/>
        <v>0.50865513439881982</v>
      </c>
      <c r="N21" s="72">
        <f t="shared" si="2"/>
        <v>4.0088464322313326</v>
      </c>
      <c r="O21" s="74">
        <v>2700</v>
      </c>
      <c r="P21" s="64">
        <f t="shared" si="3"/>
        <v>-9.4020404951566938</v>
      </c>
      <c r="Q21" s="66">
        <v>0.34840550942229692</v>
      </c>
      <c r="R21" s="74"/>
    </row>
    <row r="22" spans="1:18" s="70" customFormat="1">
      <c r="A22" s="63" t="s">
        <v>101</v>
      </c>
      <c r="B22" s="61" t="s">
        <v>76</v>
      </c>
      <c r="C22" s="62">
        <v>659463.80000000005</v>
      </c>
      <c r="D22" s="62">
        <v>6514280.1799999997</v>
      </c>
      <c r="E22" s="61" t="s">
        <v>62</v>
      </c>
      <c r="F22" s="61" t="s">
        <v>138</v>
      </c>
      <c r="G22" s="69">
        <v>3.1081285121853441</v>
      </c>
      <c r="H22" s="64">
        <v>13.719075485424522</v>
      </c>
      <c r="I22" s="65">
        <v>0.1369882583343012</v>
      </c>
      <c r="J22" s="66">
        <v>0.51164146700296831</v>
      </c>
      <c r="K22" s="66">
        <v>1.2816176611488027E-5</v>
      </c>
      <c r="L22" s="67">
        <f t="shared" si="0"/>
        <v>-19.439311893221234</v>
      </c>
      <c r="M22" s="68">
        <f t="shared" si="1"/>
        <v>0.50920104526474597</v>
      </c>
      <c r="N22" s="69">
        <f t="shared" si="2"/>
        <v>3.0031012210483885</v>
      </c>
      <c r="O22" s="61">
        <v>2700</v>
      </c>
      <c r="P22" s="64">
        <f t="shared" si="3"/>
        <v>1.3203047921650501</v>
      </c>
      <c r="Q22" s="66">
        <v>0.34839405254681005</v>
      </c>
    </row>
    <row r="23" spans="1:18" s="70" customFormat="1">
      <c r="A23" s="63" t="s">
        <v>102</v>
      </c>
      <c r="B23" s="61" t="s">
        <v>76</v>
      </c>
      <c r="C23" s="71">
        <v>718583.31</v>
      </c>
      <c r="D23" s="71">
        <v>6538071.3300000001</v>
      </c>
      <c r="E23" s="61" t="s">
        <v>60</v>
      </c>
      <c r="F23" s="61" t="s">
        <v>138</v>
      </c>
      <c r="G23" s="69">
        <v>2.2342272039202542</v>
      </c>
      <c r="H23" s="69">
        <v>9.3770705907243244</v>
      </c>
      <c r="I23" s="65">
        <v>0.14406861215488245</v>
      </c>
      <c r="J23" s="66">
        <v>0.51140688424788017</v>
      </c>
      <c r="K23" s="66">
        <v>7.9644393710158939E-6</v>
      </c>
      <c r="L23" s="67">
        <f t="shared" si="0"/>
        <v>-24.015304213106383</v>
      </c>
      <c r="M23" s="68">
        <f t="shared" si="1"/>
        <v>0.50884032725114614</v>
      </c>
      <c r="N23" s="69" t="str">
        <f t="shared" si="2"/>
        <v>N/A</v>
      </c>
      <c r="O23" s="61">
        <v>2700</v>
      </c>
      <c r="P23" s="64">
        <f t="shared" si="3"/>
        <v>-5.7646303768976725</v>
      </c>
      <c r="Q23" s="66">
        <v>0.34840253106811897</v>
      </c>
    </row>
    <row r="24" spans="1:18" s="70" customFormat="1">
      <c r="A24" s="63" t="s">
        <v>103</v>
      </c>
      <c r="B24" s="61" t="s">
        <v>76</v>
      </c>
      <c r="C24" s="71">
        <v>716005.85</v>
      </c>
      <c r="D24" s="71">
        <v>6534498.04</v>
      </c>
      <c r="E24" s="61" t="s">
        <v>118</v>
      </c>
      <c r="F24" s="61" t="s">
        <v>138</v>
      </c>
      <c r="G24" s="69">
        <v>4.1294796836644245</v>
      </c>
      <c r="H24" s="64">
        <v>20.06410765137521</v>
      </c>
      <c r="I24" s="65">
        <v>0.12444707887714877</v>
      </c>
      <c r="J24" s="66">
        <v>0.51094169752054286</v>
      </c>
      <c r="K24" s="66">
        <v>9.4971006903893631E-6</v>
      </c>
      <c r="L24" s="67">
        <f t="shared" si="0"/>
        <v>-33.089674964734698</v>
      </c>
      <c r="M24" s="68">
        <f t="shared" si="1"/>
        <v>0.50872469468947601</v>
      </c>
      <c r="N24" s="69">
        <f t="shared" si="2"/>
        <v>3.7588797458153911</v>
      </c>
      <c r="O24" s="61">
        <v>2700</v>
      </c>
      <c r="P24" s="64">
        <f t="shared" si="3"/>
        <v>-8.0357928139773716</v>
      </c>
      <c r="Q24" s="66">
        <v>0.34841242159881125</v>
      </c>
    </row>
    <row r="25" spans="1:18" s="70" customFormat="1">
      <c r="A25" s="88" t="s">
        <v>96</v>
      </c>
      <c r="B25" s="61" t="s">
        <v>76</v>
      </c>
      <c r="C25" s="71">
        <v>722880.07127700001</v>
      </c>
      <c r="D25" s="71">
        <v>6547894.7008499997</v>
      </c>
      <c r="E25" s="61" t="s">
        <v>119</v>
      </c>
      <c r="F25" s="61" t="s">
        <v>137</v>
      </c>
      <c r="G25" s="72">
        <v>1.4145770820081152</v>
      </c>
      <c r="H25" s="72">
        <v>4.5956101753506449</v>
      </c>
      <c r="I25" s="73">
        <v>0.18611983453715081</v>
      </c>
      <c r="J25" s="68">
        <v>0.51249676402110389</v>
      </c>
      <c r="K25" s="68">
        <v>8.3972538818122673E-6</v>
      </c>
      <c r="L25" s="67">
        <f t="shared" si="0"/>
        <v>-2.7550821222022126</v>
      </c>
      <c r="M25" s="68">
        <f t="shared" si="1"/>
        <v>0.50918107189068518</v>
      </c>
      <c r="N25" s="72" t="str">
        <f t="shared" si="2"/>
        <v>N/A</v>
      </c>
      <c r="O25" s="74">
        <v>2700</v>
      </c>
      <c r="P25" s="64">
        <f t="shared" si="3"/>
        <v>0.92800372875068149</v>
      </c>
      <c r="Q25" s="66">
        <v>0.34840615001766589</v>
      </c>
    </row>
    <row r="26" spans="1:18" s="70" customFormat="1">
      <c r="A26" s="88" t="s">
        <v>97</v>
      </c>
      <c r="B26" s="61" t="s">
        <v>76</v>
      </c>
      <c r="C26" s="71">
        <v>668744.20239600004</v>
      </c>
      <c r="D26" s="71">
        <v>6544013.7504000003</v>
      </c>
      <c r="E26" s="61" t="s">
        <v>119</v>
      </c>
      <c r="F26" s="61" t="s">
        <v>137</v>
      </c>
      <c r="G26" s="72">
        <v>1.3971151522116916</v>
      </c>
      <c r="H26" s="72">
        <v>4.0156403434123105</v>
      </c>
      <c r="I26" s="73">
        <v>0.21037136091934772</v>
      </c>
      <c r="J26" s="68">
        <v>0.5128146422376676</v>
      </c>
      <c r="K26" s="68">
        <v>9.1529053845306239E-6</v>
      </c>
      <c r="L26" s="67">
        <f t="shared" si="0"/>
        <v>3.4457499769335875</v>
      </c>
      <c r="M26" s="68">
        <f t="shared" si="1"/>
        <v>0.50906691342842814</v>
      </c>
      <c r="N26" s="72" t="str">
        <f t="shared" si="2"/>
        <v>N/A</v>
      </c>
      <c r="O26" s="74">
        <v>2700</v>
      </c>
      <c r="P26" s="64">
        <f t="shared" si="3"/>
        <v>-1.3142056248094391</v>
      </c>
      <c r="Q26" s="66">
        <v>0.34840108673665143</v>
      </c>
    </row>
    <row r="27" spans="1:18" s="70" customFormat="1">
      <c r="A27" s="88" t="s">
        <v>98</v>
      </c>
      <c r="B27" s="61" t="s">
        <v>76</v>
      </c>
      <c r="C27" s="71">
        <v>631784.69999999995</v>
      </c>
      <c r="D27" s="71">
        <v>6537799.0599999996</v>
      </c>
      <c r="E27" s="61" t="s">
        <v>60</v>
      </c>
      <c r="F27" s="61" t="s">
        <v>137</v>
      </c>
      <c r="G27" s="72">
        <v>1.6793125147166559</v>
      </c>
      <c r="H27" s="72">
        <v>6.6407792471005767</v>
      </c>
      <c r="I27" s="73">
        <v>0.1529050057015359</v>
      </c>
      <c r="J27" s="68">
        <v>0.51189735121311941</v>
      </c>
      <c r="K27" s="68">
        <v>9.3422220283095134E-6</v>
      </c>
      <c r="L27" s="67">
        <f t="shared" si="0"/>
        <v>-14.447793313812074</v>
      </c>
      <c r="M27" s="68">
        <f t="shared" si="1"/>
        <v>0.50917337541888441</v>
      </c>
      <c r="N27" s="72" t="str">
        <f t="shared" si="2"/>
        <v>N/A</v>
      </c>
      <c r="O27" s="74">
        <v>2700</v>
      </c>
      <c r="P27" s="64">
        <f t="shared" si="3"/>
        <v>0.77683577571541207</v>
      </c>
      <c r="Q27" s="66">
        <v>0.34840202818878285</v>
      </c>
    </row>
    <row r="28" spans="1:18" s="70" customFormat="1">
      <c r="A28" s="88" t="s">
        <v>99</v>
      </c>
      <c r="B28" s="61" t="s">
        <v>76</v>
      </c>
      <c r="C28" s="74">
        <v>660345.52</v>
      </c>
      <c r="D28" s="74">
        <v>6522282.5300000003</v>
      </c>
      <c r="E28" s="61" t="s">
        <v>120</v>
      </c>
      <c r="F28" s="61" t="s">
        <v>137</v>
      </c>
      <c r="G28" s="72">
        <v>0.95621612725254801</v>
      </c>
      <c r="H28" s="72">
        <v>3.0079914177834484</v>
      </c>
      <c r="I28" s="73">
        <v>0.19221562749908183</v>
      </c>
      <c r="J28" s="68">
        <v>0.51254663062631889</v>
      </c>
      <c r="K28" s="68">
        <v>1.0544946178774649E-5</v>
      </c>
      <c r="L28" s="67">
        <f t="shared" si="0"/>
        <v>-1.7823371205638594</v>
      </c>
      <c r="M28" s="68">
        <f t="shared" si="1"/>
        <v>0.50912234301598902</v>
      </c>
      <c r="N28" s="72" t="str">
        <f t="shared" si="2"/>
        <v>N/A</v>
      </c>
      <c r="O28" s="74">
        <v>2700</v>
      </c>
      <c r="P28" s="64">
        <f t="shared" si="3"/>
        <v>-0.22550192964931881</v>
      </c>
      <c r="Q28" s="66">
        <v>0.34839686558778427</v>
      </c>
    </row>
    <row r="29" spans="1:18" s="70" customFormat="1">
      <c r="A29" s="63" t="s">
        <v>105</v>
      </c>
      <c r="B29" s="61" t="s">
        <v>76</v>
      </c>
      <c r="C29" s="71">
        <v>718129.15</v>
      </c>
      <c r="D29" s="71">
        <v>6536133.7599999998</v>
      </c>
      <c r="E29" s="61" t="s">
        <v>60</v>
      </c>
      <c r="F29" s="61" t="s">
        <v>139</v>
      </c>
      <c r="G29" s="69">
        <v>2.2358478418758971</v>
      </c>
      <c r="H29" s="69">
        <v>6.7320932704106973</v>
      </c>
      <c r="I29" s="65">
        <v>0.20081740138993737</v>
      </c>
      <c r="J29" s="66">
        <v>0.51270755671475854</v>
      </c>
      <c r="K29" s="66">
        <v>9.0422927642803961E-6</v>
      </c>
      <c r="L29" s="67">
        <f t="shared" si="0"/>
        <v>1.3568388367324324</v>
      </c>
      <c r="M29" s="68">
        <f t="shared" si="1"/>
        <v>0.50913003001484713</v>
      </c>
      <c r="N29" s="69" t="str">
        <f t="shared" si="2"/>
        <v>N/A</v>
      </c>
      <c r="O29" s="61">
        <v>2700</v>
      </c>
      <c r="P29" s="64">
        <f t="shared" si="3"/>
        <v>-7.4520036589253991E-2</v>
      </c>
      <c r="Q29" s="66">
        <v>0.34839649883760354</v>
      </c>
    </row>
    <row r="30" spans="1:18" s="70" customFormat="1">
      <c r="A30" s="63" t="s">
        <v>106</v>
      </c>
      <c r="B30" s="61" t="s">
        <v>76</v>
      </c>
      <c r="C30" s="71">
        <v>664245</v>
      </c>
      <c r="D30" s="71">
        <v>6522506.8399999999</v>
      </c>
      <c r="E30" s="61" t="s">
        <v>62</v>
      </c>
      <c r="F30" s="61" t="s">
        <v>139</v>
      </c>
      <c r="G30" s="69">
        <v>2.2655886524099782</v>
      </c>
      <c r="H30" s="69">
        <v>6.9130430511287733</v>
      </c>
      <c r="I30" s="65">
        <v>0.19816229427683646</v>
      </c>
      <c r="J30" s="66">
        <v>0.5127276849120046</v>
      </c>
      <c r="K30" s="66">
        <v>7.5478150214316905E-6</v>
      </c>
      <c r="L30" s="67">
        <f t="shared" si="0"/>
        <v>1.7494784234606264</v>
      </c>
      <c r="M30" s="68">
        <f t="shared" si="1"/>
        <v>0.50919745847851683</v>
      </c>
      <c r="N30" s="69" t="str">
        <f t="shared" si="2"/>
        <v>N/A</v>
      </c>
      <c r="O30" s="61">
        <v>2700</v>
      </c>
      <c r="P30" s="64">
        <f t="shared" si="3"/>
        <v>1.249856001308558</v>
      </c>
      <c r="Q30" s="66">
        <v>0.34841006686843129</v>
      </c>
    </row>
    <row r="31" spans="1:18" s="70" customFormat="1">
      <c r="A31" s="63" t="s">
        <v>107</v>
      </c>
      <c r="B31" s="61" t="s">
        <v>76</v>
      </c>
      <c r="C31" s="71">
        <v>724949.49</v>
      </c>
      <c r="D31" s="71">
        <v>6549295.1200000001</v>
      </c>
      <c r="E31" s="61" t="s">
        <v>60</v>
      </c>
      <c r="F31" s="61" t="s">
        <v>139</v>
      </c>
      <c r="G31" s="69">
        <v>3.0845914383664397</v>
      </c>
      <c r="H31" s="69">
        <v>9.6482308262705612</v>
      </c>
      <c r="I31" s="65">
        <v>0.19331216565398215</v>
      </c>
      <c r="J31" s="66">
        <v>0.5125604440956667</v>
      </c>
      <c r="K31" s="66">
        <v>9.0118750540464034E-6</v>
      </c>
      <c r="L31" s="67">
        <f t="shared" si="0"/>
        <v>-1.512878567981879</v>
      </c>
      <c r="M31" s="68">
        <f t="shared" si="1"/>
        <v>0.50911662185089046</v>
      </c>
      <c r="N31" s="69" t="str">
        <f t="shared" si="2"/>
        <v>N/A</v>
      </c>
      <c r="O31" s="61">
        <v>2700</v>
      </c>
      <c r="P31" s="64">
        <f t="shared" si="3"/>
        <v>-0.33787248583605489</v>
      </c>
      <c r="Q31" s="66">
        <v>0.34840653693399015</v>
      </c>
    </row>
    <row r="32" spans="1:18" s="70" customFormat="1">
      <c r="A32" s="63" t="s">
        <v>104</v>
      </c>
      <c r="B32" s="61" t="s">
        <v>76</v>
      </c>
      <c r="C32" s="71">
        <v>667579</v>
      </c>
      <c r="D32" s="71">
        <v>6547548</v>
      </c>
      <c r="E32" s="61" t="s">
        <v>60</v>
      </c>
      <c r="F32" s="61" t="s">
        <v>139</v>
      </c>
      <c r="G32" s="69">
        <v>1.3955899224667294</v>
      </c>
      <c r="H32" s="69">
        <v>4.2724861935223917</v>
      </c>
      <c r="I32" s="65">
        <v>0.19750876764723829</v>
      </c>
      <c r="J32" s="66">
        <v>0.51267712327707105</v>
      </c>
      <c r="K32" s="66">
        <v>8.1825804264113787E-6</v>
      </c>
      <c r="L32" s="67">
        <f t="shared" si="0"/>
        <v>0.76317551705118447</v>
      </c>
      <c r="M32" s="68">
        <f t="shared" si="1"/>
        <v>0.50915853930559252</v>
      </c>
      <c r="N32" s="69" t="str">
        <f t="shared" si="2"/>
        <v>N/A</v>
      </c>
      <c r="O32" s="61">
        <v>2700</v>
      </c>
      <c r="P32" s="64">
        <f t="shared" si="3"/>
        <v>0.48543668592415656</v>
      </c>
      <c r="Q32" s="66">
        <v>0.34840646236671041</v>
      </c>
    </row>
    <row r="33" spans="1:17" s="70" customFormat="1">
      <c r="A33" s="63" t="s">
        <v>108</v>
      </c>
      <c r="B33" s="61" t="s">
        <v>76</v>
      </c>
      <c r="C33" s="71">
        <v>701749.64882600005</v>
      </c>
      <c r="D33" s="71">
        <v>6494486.3122500004</v>
      </c>
      <c r="E33" s="61" t="s">
        <v>60</v>
      </c>
      <c r="F33" s="61" t="s">
        <v>140</v>
      </c>
      <c r="G33" s="64">
        <v>12.902108139435127</v>
      </c>
      <c r="H33" s="64">
        <v>68.196028155543118</v>
      </c>
      <c r="I33" s="65">
        <v>0.1143959946319221</v>
      </c>
      <c r="J33" s="66">
        <v>0.51125635174183393</v>
      </c>
      <c r="K33" s="66">
        <v>7.1030730755293393E-6</v>
      </c>
      <c r="L33" s="67">
        <f t="shared" si="0"/>
        <v>-26.9517331560698</v>
      </c>
      <c r="M33" s="68">
        <f t="shared" si="1"/>
        <v>0.50921840720950751</v>
      </c>
      <c r="N33" s="69">
        <f t="shared" si="2"/>
        <v>2.9079691175065898</v>
      </c>
      <c r="O33" s="70">
        <v>2700</v>
      </c>
      <c r="P33" s="64">
        <f t="shared" si="3"/>
        <v>1.6613142466614939</v>
      </c>
      <c r="Q33" s="66">
        <v>0.34841235533034964</v>
      </c>
    </row>
    <row r="34" spans="1:17" s="70" customFormat="1">
      <c r="A34" s="89" t="s">
        <v>109</v>
      </c>
      <c r="B34" s="76" t="s">
        <v>76</v>
      </c>
      <c r="C34" s="77">
        <v>650390.35</v>
      </c>
      <c r="D34" s="77">
        <v>6497041.9299999997</v>
      </c>
      <c r="E34" s="76" t="s">
        <v>121</v>
      </c>
      <c r="F34" s="76" t="s">
        <v>140</v>
      </c>
      <c r="G34" s="78">
        <v>7.4546086293163603</v>
      </c>
      <c r="H34" s="79">
        <v>38.237194736646693</v>
      </c>
      <c r="I34" s="80">
        <v>0.11788214977259003</v>
      </c>
      <c r="J34" s="81">
        <v>0.5114063833002831</v>
      </c>
      <c r="K34" s="81">
        <v>7.908628748945457E-6</v>
      </c>
      <c r="L34" s="79">
        <f t="shared" si="0"/>
        <v>-24.025076169088557</v>
      </c>
      <c r="M34" s="81">
        <f t="shared" si="1"/>
        <v>0.50930633352702903</v>
      </c>
      <c r="N34" s="78">
        <f t="shared" si="2"/>
        <v>2.7778064476983517</v>
      </c>
      <c r="O34" s="82">
        <v>2700</v>
      </c>
      <c r="P34" s="83">
        <f t="shared" si="3"/>
        <v>3.3882927612016722</v>
      </c>
      <c r="Q34" s="84">
        <v>0.34840797595143891</v>
      </c>
    </row>
    <row r="35" spans="1:17">
      <c r="A35" s="91" t="s">
        <v>177</v>
      </c>
      <c r="B35" s="85"/>
      <c r="C35" s="85"/>
      <c r="D35" s="85"/>
      <c r="E35" s="85"/>
      <c r="F35" s="85"/>
    </row>
    <row r="36" spans="1:17" ht="15.75">
      <c r="A36" s="87" t="s">
        <v>167</v>
      </c>
    </row>
    <row r="37" spans="1:17" ht="15">
      <c r="A37" s="87" t="s">
        <v>168</v>
      </c>
    </row>
    <row r="38" spans="1:17" ht="15">
      <c r="A38" s="29" t="s">
        <v>169</v>
      </c>
    </row>
    <row r="39" spans="1:17" ht="14.25">
      <c r="A39" s="29" t="s">
        <v>170</v>
      </c>
    </row>
  </sheetData>
  <sortState ref="A3:P34">
    <sortCondition ref="A2"/>
  </sortState>
  <mergeCells count="1">
    <mergeCell ref="A1:H1"/>
  </mergeCells>
  <pageMargins left="0.7" right="0.7" top="0.75" bottom="0.75" header="0.3" footer="0.3"/>
  <pageSetup orientation="portrait" r:id="rId1"/>
  <ignoredErrors>
    <ignoredError sqref="A3:A4"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ReadMe</vt:lpstr>
      <vt:lpstr>Metadata</vt:lpstr>
      <vt:lpstr>Table 1</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2019-04-02T15:23:59Z</cp:lastPrinted>
  <dcterms:created xsi:type="dcterms:W3CDTF">2008-11-13T14:30:47Z</dcterms:created>
  <dcterms:modified xsi:type="dcterms:W3CDTF">2020-12-01T14:42:37Z</dcterms:modified>
</cp:coreProperties>
</file>