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C:\Users\csteffano\Desktop\Publications\DRIs\"/>
    </mc:Choice>
  </mc:AlternateContent>
  <bookViews>
    <workbookView xWindow="-90" yWindow="-90" windowWidth="23235" windowHeight="12690" tabRatio="862"/>
  </bookViews>
  <sheets>
    <sheet name="ReadMe" sheetId="7" r:id="rId1"/>
    <sheet name="Metadata" sheetId="12" r:id="rId2"/>
    <sheet name="Table 1" sheetId="22" r:id="rId3"/>
    <sheet name="PlotDat1" sheetId="10" state="hidden" r:id="rId4"/>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4" i="22" l="1"/>
  <c r="N13" i="22"/>
  <c r="N12" i="22"/>
  <c r="L12" i="22"/>
  <c r="N11" i="22"/>
  <c r="L11" i="22"/>
  <c r="N10" i="22"/>
  <c r="L10" i="22"/>
  <c r="N9" i="22"/>
  <c r="L9" i="22"/>
  <c r="N8" i="22"/>
  <c r="N7" i="22"/>
  <c r="L7" i="22"/>
  <c r="N6" i="22"/>
  <c r="N5" i="22"/>
  <c r="N4" i="22"/>
  <c r="N3" i="22"/>
  <c r="L3" i="22"/>
</calcChain>
</file>

<file path=xl/sharedStrings.xml><?xml version="1.0" encoding="utf-8"?>
<sst xmlns="http://schemas.openxmlformats.org/spreadsheetml/2006/main" count="170" uniqueCount="126">
  <si>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</si>
  <si>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</si>
  <si>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</si>
  <si>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</si>
  <si>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</si>
  <si>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</si>
  <si>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</si>
  <si>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</si>
  <si>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</si>
  <si>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</si>
  <si>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</si>
  <si>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</si>
  <si>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</si>
  <si>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</si>
  <si>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</si>
  <si>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</si>
  <si>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</si>
  <si>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</si>
  <si>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</si>
  <si>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</si>
  <si>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</si>
  <si>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</si>
  <si>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</si>
  <si>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</si>
  <si>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</si>
  <si>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</si>
  <si>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</si>
  <si>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</si>
  <si>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</si>
  <si>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</si>
  <si>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</si>
  <si>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</si>
  <si>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</si>
  <si>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Project_Lead</t>
  </si>
  <si>
    <t>MGS</t>
  </si>
  <si>
    <t>Analytical_Method</t>
  </si>
  <si>
    <t>Lab_Analytical_Package_Code</t>
  </si>
  <si>
    <t>NAD83</t>
  </si>
  <si>
    <t>Project_Information</t>
  </si>
  <si>
    <t>Analysis_Information</t>
  </si>
  <si>
    <t xml:space="preserve">Sample_Medium </t>
  </si>
  <si>
    <t>Organization_Responsible</t>
  </si>
  <si>
    <t>Publication_Release_Date</t>
  </si>
  <si>
    <t>Datum_For_Sample_Locations</t>
  </si>
  <si>
    <t>Rock</t>
  </si>
  <si>
    <t>Metadata</t>
  </si>
  <si>
    <t>Analysis_1</t>
  </si>
  <si>
    <t>Sample_Methodology</t>
  </si>
  <si>
    <t>Analytical_Digestion_If_Applicable</t>
  </si>
  <si>
    <t>Easting</t>
  </si>
  <si>
    <t>Northing</t>
  </si>
  <si>
    <t>Tel: 1-800-223-5215 (General Enquiry)</t>
  </si>
  <si>
    <t>Tel: 204-945-6569 (Resource Centre)</t>
  </si>
  <si>
    <t>Fax: 204-945-8427</t>
  </si>
  <si>
    <t>Lithology</t>
  </si>
  <si>
    <t>Sm-Nd</t>
  </si>
  <si>
    <t>References</t>
  </si>
  <si>
    <t>Sample number</t>
  </si>
  <si>
    <t>Manitoba Agriculture and Resource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Agriculture and Resource Development of any manufacturer's product.</t>
  </si>
  <si>
    <t xml:space="preserve">Goldstein, S.L., O’Nions, R.K. and Hamilton, P.J. 1984: A Sm-Nd isotopic study of atmospheric dusts and particulates from major river systems; Earth and Planetary Science Letters, v. 70, p. 221–236.
</t>
  </si>
  <si>
    <t>Tanaka, T., Togashi, S., Kamioka, H., Amakawa, H., Kagami, H., Hamamoto, T., Yuhara, M., Orihashi, Y., Yoneda, S., Shimizu, H., Kunimaru, T., Takahashi, K., Yanagi, T., Nakano, T., Fujimaki, H., Shinjo, R., Asahara, Y., Tanimizu, M. and Dragusanu C. 2000: JNdi-1: a neodymium isotopic reference in consistency with LaJolla neodymium; Chemical Geology, v. 168, p. 279–281.</t>
  </si>
  <si>
    <t>Unterschutz, J.L.E., Creaser, R.A., Erdmer, P., Thompson, R.I. and Daughtry, K.L. 2002: North American margin origin of Quesnel terrane strata in the southern Canadian Cordillera: inferences from geochemical and Nd isotopic characteristics of Triassic metasedimentary rocks; Geological Society of America Bulletin, v. 114, p. 462–475.</t>
  </si>
  <si>
    <t>Sm ppm</t>
  </si>
  <si>
    <t>Nd ppm</t>
  </si>
  <si>
    <t>Location</t>
  </si>
  <si>
    <t>UTM Zone</t>
  </si>
  <si>
    <t>n/a</t>
  </si>
  <si>
    <t>Creaser, R.A., Erdmer, P., Stevens, R.A. and Grant, S.L. 1997: Tectonic affinity of Nisultin and Anvil assemblage strata from the Teslin tectonic zone, northern Canadian Cordillera: constraints from neodymium isotope and geochemical evidence; Tectonics, v. 16, no. 1, p. 107–121.</t>
  </si>
  <si>
    <t>Schmidberger, S.S., Simonetti, A., Heaman, L.M., Creaser, R.A. and Whiteford, S. 2007: Lu–Hf, in-situ Sr and Pb isotope and trace element systematics for mantle eclogites from the Diavik diamond mine: evidence for Paleoproterozoic subduction beneath the Slave craton, Canada; Earth and Planetary Science Letters, v. 254, p. 55–68.</t>
  </si>
  <si>
    <t>Wasserburg, G.J., Jacobsen, S.B., DePaolo, D.J., McCullouch, M.T. and Wen, T. 1981: Precise determination of SmNd ratios, Sm and Nd isotopic abundances in standard solutions; Geochimica et Cosmochimica Acta, v. 45, p. 2311–2323.</t>
  </si>
  <si>
    <t>Radiogenic Isotope Facility, Department of Earth and Atmospheric Sciences, University of Alberta</t>
  </si>
  <si>
    <t>Multicollector ICP–mass spectrometry</t>
  </si>
  <si>
    <t>by C.O. Böhm, P.D. Kremer, E.C. Syme and T. Martins</t>
  </si>
  <si>
    <t>97-07-29</t>
  </si>
  <si>
    <t>97-07-124</t>
  </si>
  <si>
    <t>97-07-217</t>
  </si>
  <si>
    <t>97-07-265</t>
  </si>
  <si>
    <t>97-07-333</t>
  </si>
  <si>
    <t>97-07-354</t>
  </si>
  <si>
    <t>97-07-409</t>
  </si>
  <si>
    <t>97-07-451</t>
  </si>
  <si>
    <t>97-07-456</t>
  </si>
  <si>
    <t>97-07-1280</t>
  </si>
  <si>
    <t>107-07-596</t>
  </si>
  <si>
    <t>107-07-979</t>
  </si>
  <si>
    <t>53M; 63P</t>
  </si>
  <si>
    <t>MGS2007_001</t>
  </si>
  <si>
    <t>Utik Lake bedrock mapping</t>
  </si>
  <si>
    <t>Utik Lake</t>
  </si>
  <si>
    <t>Böhm, C.O. and Kremer, P.D. 2007: Bedrock geology of the Utik Lake greenstone belt, Manitoba (parts of NTS 53M4, 5 and 63P1, 8); Manitoba Science, Technology, Energy and Mines, Manitoba Geological Survey, Preliminary Map PMAP2007-4, scale 1:25 000.</t>
  </si>
  <si>
    <t>This Data Repository Item supplements:</t>
  </si>
  <si>
    <r>
      <t xml:space="preserve">Böhm, C.O., Kremer, P.D. and Syme, E.C. 2007: Nature, evolution and gold potential of the Utik Lake greenstone belt, Manitoba (parts of NTS 53M4, 5, 63P1, 8): preliminary field results; </t>
    </r>
    <r>
      <rPr>
        <i/>
        <sz val="11"/>
        <rFont val="Calibri"/>
        <family val="2"/>
        <scheme val="minor"/>
      </rPr>
      <t>in</t>
    </r>
    <r>
      <rPr>
        <sz val="11"/>
        <rFont val="Calibri"/>
        <family val="2"/>
        <scheme val="minor"/>
      </rPr>
      <t xml:space="preserve"> Report of Activities 2007, Manitoba Science, Technology, Energy and Mines, Manitoba Geological Survey, p. 98–113.</t>
    </r>
  </si>
  <si>
    <t>Compilation of Sm-Nd isotope results from Utik Lake, Superior province, east-central Manitoba (parts of NTS 53M4, 5, 63P1, 8)</t>
  </si>
  <si>
    <r>
      <t xml:space="preserve">NTS grid: </t>
    </r>
    <r>
      <rPr>
        <sz val="11"/>
        <rFont val="Calibri"/>
        <family val="2"/>
        <scheme val="minor"/>
      </rPr>
      <t>53M4, 5, 63P1 ,8</t>
    </r>
  </si>
  <si>
    <r>
      <rPr>
        <b/>
        <vertAlign val="superscript"/>
        <sz val="10"/>
        <rFont val="Calibri"/>
        <family val="2"/>
        <scheme val="minor"/>
      </rPr>
      <t>147</t>
    </r>
    <r>
      <rPr>
        <b/>
        <sz val="10"/>
        <rFont val="Calibri"/>
        <family val="2"/>
        <scheme val="minor"/>
      </rPr>
      <t>Sm/</t>
    </r>
    <r>
      <rPr>
        <b/>
        <vertAlign val="superscript"/>
        <sz val="10"/>
        <rFont val="Calibri"/>
        <family val="2"/>
        <scheme val="minor"/>
      </rPr>
      <t>144</t>
    </r>
    <r>
      <rPr>
        <b/>
        <sz val="10"/>
        <rFont val="Calibri"/>
        <family val="2"/>
        <scheme val="minor"/>
      </rPr>
      <t>Nd</t>
    </r>
  </si>
  <si>
    <r>
      <rPr>
        <b/>
        <vertAlign val="superscript"/>
        <sz val="10"/>
        <rFont val="Calibri"/>
        <family val="2"/>
        <scheme val="minor"/>
      </rPr>
      <t>143</t>
    </r>
    <r>
      <rPr>
        <b/>
        <sz val="10"/>
        <rFont val="Calibri"/>
        <family val="2"/>
        <scheme val="minor"/>
      </rPr>
      <t>Nd/</t>
    </r>
    <r>
      <rPr>
        <b/>
        <vertAlign val="superscript"/>
        <sz val="10"/>
        <rFont val="Calibri"/>
        <family val="2"/>
        <scheme val="minor"/>
      </rPr>
      <t>144</t>
    </r>
    <r>
      <rPr>
        <b/>
        <sz val="10"/>
        <rFont val="Calibri"/>
        <family val="2"/>
        <scheme val="minor"/>
      </rPr>
      <t>Nd</t>
    </r>
  </si>
  <si>
    <r>
      <rPr>
        <b/>
        <vertAlign val="superscript"/>
        <sz val="10"/>
        <rFont val="Calibri"/>
        <family val="2"/>
        <scheme val="minor"/>
      </rPr>
      <t>145</t>
    </r>
    <r>
      <rPr>
        <b/>
        <sz val="10"/>
        <rFont val="Calibri"/>
        <family val="2"/>
        <scheme val="minor"/>
      </rPr>
      <t>Nd/</t>
    </r>
    <r>
      <rPr>
        <b/>
        <vertAlign val="superscript"/>
        <sz val="10"/>
        <rFont val="Calibri"/>
        <family val="2"/>
        <scheme val="minor"/>
      </rPr>
      <t>144</t>
    </r>
    <r>
      <rPr>
        <b/>
        <sz val="10"/>
        <rFont val="Calibri"/>
        <family val="2"/>
        <scheme val="minor"/>
      </rPr>
      <t>Nd</t>
    </r>
  </si>
  <si>
    <r>
      <t>T</t>
    </r>
    <r>
      <rPr>
        <vertAlign val="subscript"/>
        <sz val="10"/>
        <rFont val="Calibri"/>
        <family val="2"/>
        <scheme val="minor"/>
      </rPr>
      <t>DM</t>
    </r>
    <r>
      <rPr>
        <sz val="10"/>
        <rFont val="Calibri"/>
        <family val="2"/>
        <scheme val="minor"/>
      </rPr>
      <t xml:space="preserve"> not calculated for samples with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Nd &gt; 0.14</t>
    </r>
  </si>
  <si>
    <r>
      <t>T</t>
    </r>
    <r>
      <rPr>
        <vertAlign val="subscript"/>
        <sz val="10"/>
        <rFont val="Calibri"/>
        <family val="2"/>
        <scheme val="minor"/>
      </rPr>
      <t>DM</t>
    </r>
    <r>
      <rPr>
        <sz val="10"/>
        <rFont val="Calibri"/>
        <family val="2"/>
        <scheme val="minor"/>
      </rPr>
      <t xml:space="preserve"> uses the linear model of Goldstein et al. (1984)</t>
    </r>
  </si>
  <si>
    <r>
      <rPr>
        <b/>
        <sz val="11"/>
        <color theme="1"/>
        <rFont val="Calibri"/>
        <family val="2"/>
        <scheme val="minor"/>
      </rPr>
      <t>Table 1:</t>
    </r>
    <r>
      <rPr>
        <sz val="11"/>
        <color theme="1"/>
        <rFont val="Calibri"/>
        <family val="2"/>
        <scheme val="minor"/>
      </rPr>
      <t xml:space="preserve"> Sm-Nd results from Utik Lake, Superior province.</t>
    </r>
  </si>
  <si>
    <t>Notes:</t>
  </si>
  <si>
    <r>
      <t xml:space="preserve">All samples relative to La Jolla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 = 0.511850</t>
    </r>
  </si>
  <si>
    <r>
      <t xml:space="preserve">* Uncertainty is 2 standard errors for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t>
    </r>
  </si>
  <si>
    <t>Plagioclase-crystal tuffaceous sediment</t>
  </si>
  <si>
    <t>Pillow basalt</t>
  </si>
  <si>
    <t>Diabase</t>
  </si>
  <si>
    <t>Cordierite metasediment</t>
  </si>
  <si>
    <t>Massive basalt</t>
  </si>
  <si>
    <t>Hornblende granite</t>
  </si>
  <si>
    <t>Alaskite-leucogranite</t>
  </si>
  <si>
    <t>Greywacke gneiss</t>
  </si>
  <si>
    <t>Layered psammopelite</t>
  </si>
  <si>
    <t>Basalt (core of large pillow)</t>
  </si>
  <si>
    <t>Uncertainty*</t>
  </si>
  <si>
    <r>
      <t>T</t>
    </r>
    <r>
      <rPr>
        <b/>
        <vertAlign val="subscript"/>
        <sz val="10"/>
        <rFont val="Calibri"/>
        <family val="2"/>
        <scheme val="minor"/>
      </rPr>
      <t>DM</t>
    </r>
  </si>
  <si>
    <t>~T_Ma</t>
  </si>
  <si>
    <r>
      <t>εNd</t>
    </r>
    <r>
      <rPr>
        <b/>
        <vertAlign val="subscript"/>
        <sz val="10"/>
        <rFont val="Calibri"/>
        <family val="2"/>
        <scheme val="minor"/>
      </rPr>
      <t>T</t>
    </r>
  </si>
  <si>
    <r>
      <t>24N HF + 16N HNO</t>
    </r>
    <r>
      <rPr>
        <vertAlign val="subscript"/>
        <sz val="10"/>
        <color theme="1"/>
        <rFont val="Calibri"/>
        <family val="2"/>
        <scheme val="minor"/>
      </rPr>
      <t>3</t>
    </r>
    <r>
      <rPr>
        <sz val="10"/>
        <color theme="1"/>
        <rFont val="Calibri"/>
        <family val="2"/>
        <scheme val="minor"/>
      </rPr>
      <t xml:space="preserve"> </t>
    </r>
  </si>
  <si>
    <r>
      <t xml:space="preserve">All samples were collected by C.O. Böhm and P.D. Kremer in the summer of 2007. Compilation of this dataset was completed by T. Martins and  C.O. Böhm. The powders were accurately weighed and totally spiked with a known amount of mixed </t>
    </r>
    <r>
      <rPr>
        <vertAlign val="superscript"/>
        <sz val="10"/>
        <rFont val="Calibri"/>
        <family val="2"/>
        <scheme val="minor"/>
      </rPr>
      <t>150</t>
    </r>
    <r>
      <rPr>
        <sz val="10"/>
        <rFont val="Calibri"/>
        <family val="2"/>
        <scheme val="minor"/>
      </rPr>
      <t>Nd-</t>
    </r>
    <r>
      <rPr>
        <vertAlign val="superscript"/>
        <sz val="10"/>
        <rFont val="Calibri"/>
        <family val="2"/>
        <scheme val="minor"/>
      </rPr>
      <t>149</t>
    </r>
    <r>
      <rPr>
        <sz val="10"/>
        <rFont val="Calibri"/>
        <family val="2"/>
        <scheme val="minor"/>
      </rPr>
      <t>Sm tracer solution—this tracer is calibrated directly against the Caltech mixed Sm/Nd normal described by Wasserburg et al. (1981). Dissolution occurs in mixed 24N HF + 16N HNO</t>
    </r>
    <r>
      <rPr>
        <vertAlign val="subscript"/>
        <sz val="10"/>
        <rFont val="Calibri"/>
        <family val="2"/>
        <scheme val="minor"/>
      </rPr>
      <t>3</t>
    </r>
    <r>
      <rPr>
        <sz val="10"/>
        <rFont val="Calibri"/>
        <family val="2"/>
        <scheme val="minor"/>
      </rPr>
      <t xml:space="preserve"> media in sealed PFA Teflon vessels at 160°C for 6 days.</t>
    </r>
    <r>
      <rPr>
        <sz val="10"/>
        <color rgb="FFFF0000"/>
        <rFont val="Calibri"/>
        <family val="2"/>
        <scheme val="minor"/>
      </rPr>
      <t xml:space="preserve"> </t>
    </r>
    <r>
      <rPr>
        <sz val="10"/>
        <rFont val="Calibri"/>
        <family val="2"/>
        <scheme val="minor"/>
      </rPr>
      <t>The fluoride residue is converted to chloride with HCl, and Nd and Sm are separated by conventional cation and HDEHP-based chromatography.</t>
    </r>
    <r>
      <rPr>
        <sz val="10"/>
        <color rgb="FFFF0000"/>
        <rFont val="Calibri"/>
        <family val="2"/>
        <scheme val="minor"/>
      </rPr>
      <t xml:space="preserve"> </t>
    </r>
    <r>
      <rPr>
        <sz val="10"/>
        <rFont val="Calibri"/>
        <family val="2"/>
        <scheme val="minor"/>
      </rPr>
      <t>Chemical processing blanks are &lt;200 picograms of either Sm or Nd, and are insignificant relative to the amount of Sm or Nd analyzed for any rock sample.</t>
    </r>
    <r>
      <rPr>
        <sz val="10"/>
        <color rgb="FFFF0000"/>
        <rFont val="Calibri"/>
        <family val="2"/>
        <scheme val="minor"/>
      </rPr>
      <t xml:space="preserve"> </t>
    </r>
    <r>
      <rPr>
        <sz val="10"/>
        <rFont val="Calibri"/>
        <family val="2"/>
        <scheme val="minor"/>
      </rPr>
      <t>Further details can be found in Creaser et al. (1997) and Unterschutz et al. (2002).</t>
    </r>
    <r>
      <rPr>
        <sz val="10"/>
        <color rgb="FFFF0000"/>
        <rFont val="Calibri"/>
        <family val="2"/>
        <scheme val="minor"/>
      </rPr>
      <t xml:space="preserve"> </t>
    </r>
    <r>
      <rPr>
        <sz val="10"/>
        <rFont val="Calibri"/>
        <family val="2"/>
        <scheme val="minor"/>
      </rPr>
      <t>The isotopic composition of Nd is determined in static mode by multicollector ICP–mass spectrometry (Schmidberger et al., 2007).</t>
    </r>
    <r>
      <rPr>
        <sz val="10"/>
        <color rgb="FFFF0000"/>
        <rFont val="Calibri"/>
        <family val="2"/>
        <scheme val="minor"/>
      </rPr>
      <t xml:space="preserve"> </t>
    </r>
    <r>
      <rPr>
        <sz val="10"/>
        <rFont val="Calibri"/>
        <family val="2"/>
        <scheme val="minor"/>
      </rPr>
      <t xml:space="preserve">All isotope ratios are normalized for variable mass fractionation to a value of </t>
    </r>
    <r>
      <rPr>
        <vertAlign val="superscript"/>
        <sz val="10"/>
        <rFont val="Calibri"/>
        <family val="2"/>
        <scheme val="minor"/>
      </rPr>
      <t>146</t>
    </r>
    <r>
      <rPr>
        <sz val="10"/>
        <rFont val="Calibri"/>
        <family val="2"/>
        <scheme val="minor"/>
      </rPr>
      <t>Nd/</t>
    </r>
    <r>
      <rPr>
        <vertAlign val="superscript"/>
        <sz val="10"/>
        <rFont val="Calibri"/>
        <family val="2"/>
        <scheme val="minor"/>
      </rPr>
      <t>144</t>
    </r>
    <r>
      <rPr>
        <sz val="10"/>
        <rFont val="Calibri"/>
        <family val="2"/>
        <scheme val="minor"/>
      </rPr>
      <t>Nd = 0.7219 using the exponential fractionation law.</t>
    </r>
    <r>
      <rPr>
        <sz val="10"/>
        <color rgb="FFFF0000"/>
        <rFont val="Calibri"/>
        <family val="2"/>
        <scheme val="minor"/>
      </rPr>
      <t xml:space="preserve"> </t>
    </r>
    <r>
      <rPr>
        <sz val="10"/>
        <rFont val="Calibri"/>
        <family val="2"/>
        <scheme val="minor"/>
      </rPr>
      <t xml:space="preserve">The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 ratio of samples is presented here relative to a value of 0.511850 for the La Jolla Nd isotopic standard, monitored by use of an in-house Alfa Nd isotopic standard for each analytical session.</t>
    </r>
    <r>
      <rPr>
        <sz val="10"/>
        <color rgb="FFFF0000"/>
        <rFont val="Calibri"/>
        <family val="2"/>
        <scheme val="minor"/>
      </rPr>
      <t xml:space="preserve"> </t>
    </r>
    <r>
      <rPr>
        <sz val="10"/>
        <rFont val="Calibri"/>
        <family val="2"/>
        <scheme val="minor"/>
      </rPr>
      <t xml:space="preserve">Sm isotopic abundances are measured in static mode by multicollector ICP–mass spectrometry, and are normalized for variable mass fractionation to a value of 1.17537 for </t>
    </r>
    <r>
      <rPr>
        <vertAlign val="superscript"/>
        <sz val="10"/>
        <rFont val="Calibri"/>
        <family val="2"/>
        <scheme val="minor"/>
      </rPr>
      <t>152</t>
    </r>
    <r>
      <rPr>
        <sz val="10"/>
        <rFont val="Calibri"/>
        <family val="2"/>
        <scheme val="minor"/>
      </rPr>
      <t>Sm/</t>
    </r>
    <r>
      <rPr>
        <vertAlign val="superscript"/>
        <sz val="10"/>
        <rFont val="Calibri"/>
        <family val="2"/>
        <scheme val="minor"/>
      </rPr>
      <t>154</t>
    </r>
    <r>
      <rPr>
        <sz val="10"/>
        <rFont val="Calibri"/>
        <family val="2"/>
        <scheme val="minor"/>
      </rPr>
      <t>Sm also using the exponential law.</t>
    </r>
    <r>
      <rPr>
        <sz val="10"/>
        <color rgb="FFFF0000"/>
        <rFont val="Calibri"/>
        <family val="2"/>
        <scheme val="minor"/>
      </rPr>
      <t xml:space="preserve"> </t>
    </r>
    <r>
      <rPr>
        <sz val="10"/>
        <rFont val="Calibri"/>
        <family val="2"/>
        <scheme val="minor"/>
      </rPr>
      <t xml:space="preserve">Using the same isotopic analysis and normalization procedures above, we analyze the Geological Survey of Japan Nd isotope standard “Shin Etsu: JNdi-1” (Tanaka et al., 2000) which has 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value of 0.512107 ±7 relative to a La Jolla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 xml:space="preserve">Nd value of 0.511850, when normalized to </t>
    </r>
    <r>
      <rPr>
        <vertAlign val="superscript"/>
        <sz val="10"/>
        <rFont val="Calibri"/>
        <family val="2"/>
        <scheme val="minor"/>
      </rPr>
      <t>146</t>
    </r>
    <r>
      <rPr>
        <sz val="10"/>
        <rFont val="Calibri"/>
        <family val="2"/>
        <scheme val="minor"/>
      </rPr>
      <t>Nd/</t>
    </r>
    <r>
      <rPr>
        <vertAlign val="superscript"/>
        <sz val="10"/>
        <rFont val="Calibri"/>
        <family val="2"/>
        <scheme val="minor"/>
      </rPr>
      <t>144</t>
    </r>
    <r>
      <rPr>
        <sz val="10"/>
        <rFont val="Calibri"/>
        <family val="2"/>
        <scheme val="minor"/>
      </rPr>
      <t>Nd = 0.7219.</t>
    </r>
    <r>
      <rPr>
        <sz val="10"/>
        <color rgb="FFFF0000"/>
        <rFont val="Calibri"/>
        <family val="2"/>
        <scheme val="minor"/>
      </rPr>
      <t xml:space="preserve"> </t>
    </r>
    <r>
      <rPr>
        <sz val="10"/>
        <rFont val="Calibri"/>
        <family val="2"/>
        <scheme val="minor"/>
      </rPr>
      <t xml:space="preserve">The value of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 determined for the JNdi-1 standard conducted during the analysis of the samples reported here was 0.512099 ±8 (2SE); the long-term average value is 0.512098 ±9 (1SD, n=112, past 10 years).</t>
    </r>
    <r>
      <rPr>
        <sz val="10"/>
        <color rgb="FFFF0000"/>
        <rFont val="Calibri"/>
        <family val="2"/>
        <scheme val="minor"/>
      </rPr>
      <t xml:space="preserve"> </t>
    </r>
    <r>
      <rPr>
        <sz val="10"/>
        <rFont val="Calibri"/>
        <family val="2"/>
        <scheme val="minor"/>
      </rPr>
      <t xml:space="preserve">Using the mixed </t>
    </r>
    <r>
      <rPr>
        <vertAlign val="superscript"/>
        <sz val="10"/>
        <rFont val="Calibri"/>
        <family val="2"/>
        <scheme val="minor"/>
      </rPr>
      <t>150</t>
    </r>
    <r>
      <rPr>
        <sz val="10"/>
        <rFont val="Calibri"/>
        <family val="2"/>
        <scheme val="minor"/>
      </rPr>
      <t>Nd-</t>
    </r>
    <r>
      <rPr>
        <vertAlign val="superscript"/>
        <sz val="10"/>
        <rFont val="Calibri"/>
        <family val="2"/>
        <scheme val="minor"/>
      </rPr>
      <t>149</t>
    </r>
    <r>
      <rPr>
        <sz val="10"/>
        <rFont val="Calibri"/>
        <family val="2"/>
        <scheme val="minor"/>
      </rPr>
      <t xml:space="preserve">Sm tracer, the measured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 xml:space="preserve">Nd ratios for the international rock standard BCR-1 range from 0.1380 to 0.1382, suggesting reproducibility for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Nd of ~±0.1% for real rock powders.</t>
    </r>
    <r>
      <rPr>
        <sz val="10"/>
        <color rgb="FFFF0000"/>
        <rFont val="Calibri"/>
        <family val="2"/>
        <scheme val="minor"/>
      </rPr>
      <t xml:space="preserve"> </t>
    </r>
    <r>
      <rPr>
        <sz val="10"/>
        <rFont val="Calibri"/>
        <family val="2"/>
        <scheme val="minor"/>
      </rPr>
      <t xml:space="preserve">The value of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Nd determined for BCR-1 is within the range of reported literature values by isotope dilution methods.</t>
    </r>
  </si>
  <si>
    <t>53M4; 53M5; 63P1, 63P8</t>
  </si>
  <si>
    <r>
      <t xml:space="preserve">Contents:                                                                                                                                                                         </t>
    </r>
    <r>
      <rPr>
        <sz val="11"/>
        <rFont val="Calibri"/>
        <family val="2"/>
        <scheme val="minor"/>
      </rPr>
      <t xml:space="preserve">
</t>
    </r>
    <r>
      <rPr>
        <b/>
        <sz val="11"/>
        <rFont val="Calibri"/>
        <family val="2"/>
        <scheme val="minor"/>
      </rPr>
      <t>Metadata</t>
    </r>
    <r>
      <rPr>
        <sz val="11"/>
        <rFont val="Calibri"/>
        <family val="2"/>
        <scheme val="minor"/>
      </rPr>
      <t xml:space="preserve">
</t>
    </r>
    <r>
      <rPr>
        <b/>
        <sz val="11"/>
        <rFont val="Calibri"/>
        <family val="2"/>
        <scheme val="minor"/>
      </rPr>
      <t xml:space="preserve">Table 1: </t>
    </r>
    <r>
      <rPr>
        <sz val="11"/>
        <rFont val="Calibri"/>
        <family val="2"/>
        <scheme val="minor"/>
      </rPr>
      <t>Sm-Nd results from Utik Lake, Superior province.</t>
    </r>
  </si>
  <si>
    <r>
      <rPr>
        <b/>
        <sz val="11"/>
        <rFont val="Calibri"/>
        <family val="2"/>
        <scheme val="minor"/>
      </rPr>
      <t xml:space="preserve">Abbreviations:                                                                                                                                                                                                  </t>
    </r>
    <r>
      <rPr>
        <sz val="11"/>
        <rFont val="Calibri"/>
        <family val="2"/>
        <scheme val="minor"/>
      </rPr>
      <t xml:space="preserve">1SD, 1 (sigma) standard deviation; 2SE, 2 (sigma) standard error; </t>
    </r>
    <r>
      <rPr>
        <sz val="11"/>
        <rFont val="Calibri"/>
        <family val="2"/>
        <scheme val="minor"/>
      </rPr>
      <t xml:space="preserve">DM, depleted mantle; HDEHP, hydrogen di-ethylhexyl phosphate; </t>
    </r>
    <r>
      <rPr>
        <sz val="11"/>
        <rFont val="Calibri"/>
        <family val="2"/>
        <scheme val="minor"/>
      </rPr>
      <t>ICP, inductively coupled plasma; MGS, Manitoba Geological Survey; n/a, not applicable.</t>
    </r>
  </si>
  <si>
    <t>Data Repository Item DRI2021003</t>
  </si>
  <si>
    <r>
      <t>Böhm, C.B., Kremer, P.D., Syme, E.C. and Martins, T. 2021: Compilation of Sm-Nd isotope results from Utik Lake, Superior province, east-central Manitoba (parts of NTS 53M4, 5, 63P1, 8); Manitoba Agriculture and Resource Development, Manitoba Geological Survey, Data Repository Item DRI2021003, Microsoft</t>
    </r>
    <r>
      <rPr>
        <vertAlign val="superscript"/>
        <sz val="11"/>
        <color theme="1"/>
        <rFont val="Calibri"/>
        <family val="2"/>
        <scheme val="minor"/>
      </rPr>
      <t>®</t>
    </r>
    <r>
      <rPr>
        <sz val="11"/>
        <color theme="1"/>
        <rFont val="Calibri"/>
        <family val="2"/>
        <scheme val="minor"/>
      </rPr>
      <t xml:space="preserve"> Excel</t>
    </r>
    <r>
      <rPr>
        <vertAlign val="superscript"/>
        <sz val="11"/>
        <color theme="1"/>
        <rFont val="Calibri"/>
        <family val="2"/>
        <scheme val="minor"/>
      </rPr>
      <t>®</t>
    </r>
    <r>
      <rPr>
        <sz val="11"/>
        <color theme="1"/>
        <rFont val="Calibri"/>
        <family val="2"/>
        <scheme val="minor"/>
      </rPr>
      <t xml:space="preserve"> file.</t>
    </r>
  </si>
  <si>
    <t>Published 2021 by:
Manitoba Agriculture and Resource Development
Manitoba Geological Survey
360-1395 Ellice Avenue
Winnipeg, Manitoba
R3G 3P2 Canada</t>
  </si>
  <si>
    <t>DRI2021003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</si>
</sst>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0"/>
    <numFmt numFmtId="166" formatCode="0.0000"/>
    <numFmt numFmtId="167" formatCode="0.000"/>
  </numFmts>
  <fonts count="27">
    <font>
      <sz val="9"/>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b/>
      <sz val="14"/>
      <name val="Calibri"/>
      <family val="2"/>
      <scheme val="minor"/>
    </font>
    <font>
      <sz val="11"/>
      <name val="Calibri"/>
      <family val="2"/>
      <scheme val="minor"/>
    </font>
    <font>
      <i/>
      <sz val="11"/>
      <name val="Calibri"/>
      <family val="2"/>
      <scheme val="minor"/>
    </font>
    <font>
      <b/>
      <sz val="11"/>
      <name val="Calibri"/>
      <family val="2"/>
      <scheme val="minor"/>
    </font>
    <font>
      <vertAlign val="superscript"/>
      <sz val="11"/>
      <color theme="1"/>
      <name val="Calibri"/>
      <family val="2"/>
      <scheme val="minor"/>
    </font>
    <font>
      <sz val="11"/>
      <color rgb="FF0070C0"/>
      <name val="Calibri"/>
      <family val="2"/>
      <scheme val="minor"/>
    </font>
    <font>
      <sz val="11"/>
      <color indexed="10"/>
      <name val="Calibri"/>
      <family val="2"/>
      <scheme val="minor"/>
    </font>
    <font>
      <b/>
      <sz val="11"/>
      <color theme="1"/>
      <name val="Calibri"/>
      <family val="2"/>
      <scheme val="minor"/>
    </font>
    <font>
      <sz val="10"/>
      <color theme="1"/>
      <name val="Calibri"/>
      <family val="2"/>
      <scheme val="minor"/>
    </font>
    <font>
      <b/>
      <vertAlign val="superscript"/>
      <sz val="10"/>
      <name val="Calibri"/>
      <family val="2"/>
      <scheme val="minor"/>
    </font>
    <font>
      <sz val="10"/>
      <name val="Calibri"/>
      <family val="2"/>
      <scheme val="minor"/>
    </font>
    <font>
      <b/>
      <sz val="10"/>
      <name val="Calibri"/>
      <family val="2"/>
      <scheme val="minor"/>
    </font>
    <font>
      <vertAlign val="subscript"/>
      <sz val="10"/>
      <name val="Calibri"/>
      <family val="2"/>
      <scheme val="minor"/>
    </font>
    <font>
      <vertAlign val="superscript"/>
      <sz val="10"/>
      <name val="Calibri"/>
      <family val="2"/>
      <scheme val="minor"/>
    </font>
    <font>
      <b/>
      <vertAlign val="subscript"/>
      <sz val="10"/>
      <name val="Calibri"/>
      <family val="2"/>
      <scheme val="minor"/>
    </font>
    <font>
      <b/>
      <sz val="10"/>
      <color rgb="FFFF0000"/>
      <name val="Calibri"/>
      <family val="2"/>
      <scheme val="minor"/>
    </font>
    <font>
      <i/>
      <sz val="10"/>
      <color rgb="FFFF0000"/>
      <name val="Calibri"/>
      <family val="2"/>
      <scheme val="minor"/>
    </font>
    <font>
      <sz val="10"/>
      <color rgb="FFFF0000"/>
      <name val="Calibri"/>
      <family val="2"/>
      <scheme val="minor"/>
    </font>
    <font>
      <vertAlign val="subscript"/>
      <sz val="10"/>
      <color theme="1"/>
      <name val="Calibri"/>
      <family val="2"/>
      <scheme val="minor"/>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xf numFmtId="0" fontId="7" fillId="0" borderId="0"/>
  </cellStyleXfs>
  <cellXfs count="95">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8" fillId="0" borderId="2" xfId="0" applyFont="1" applyFill="1" applyBorder="1" applyAlignment="1">
      <alignment vertical="top" wrapText="1"/>
    </xf>
    <xf numFmtId="0" fontId="9" fillId="0" borderId="2" xfId="0" applyFont="1" applyFill="1" applyBorder="1" applyAlignment="1">
      <alignment vertical="top" wrapText="1"/>
    </xf>
    <xf numFmtId="0" fontId="9" fillId="2" borderId="2" xfId="0" applyFont="1" applyFill="1" applyBorder="1" applyAlignment="1">
      <alignment vertical="top" wrapText="1"/>
    </xf>
    <xf numFmtId="0" fontId="9" fillId="0" borderId="0" xfId="0" applyFont="1" applyAlignment="1">
      <alignment horizontal="left" vertical="center" wrapText="1"/>
    </xf>
    <xf numFmtId="0" fontId="11" fillId="0" borderId="2" xfId="0" applyFont="1" applyFill="1" applyBorder="1" applyAlignment="1">
      <alignment vertical="top" wrapText="1"/>
    </xf>
    <xf numFmtId="0" fontId="9" fillId="0" borderId="0" xfId="0" applyFont="1" applyAlignment="1">
      <alignment wrapText="1"/>
    </xf>
    <xf numFmtId="0" fontId="9" fillId="0" borderId="0" xfId="0" applyFont="1" applyFill="1" applyAlignment="1">
      <alignment vertical="top" wrapText="1"/>
    </xf>
    <xf numFmtId="0" fontId="9" fillId="0" borderId="2" xfId="0" applyFont="1" applyBorder="1"/>
    <xf numFmtId="0" fontId="9" fillId="0" borderId="3" xfId="0" applyFont="1" applyBorder="1"/>
    <xf numFmtId="0" fontId="9" fillId="0" borderId="0" xfId="0" applyFont="1" applyBorder="1"/>
    <xf numFmtId="0" fontId="11" fillId="2" borderId="1" xfId="0" applyFont="1" applyFill="1" applyBorder="1" applyAlignment="1">
      <alignment vertical="top" wrapText="1"/>
    </xf>
    <xf numFmtId="0" fontId="9" fillId="0" borderId="0" xfId="0" applyFont="1"/>
    <xf numFmtId="0" fontId="11" fillId="2" borderId="2" xfId="0" applyFont="1" applyFill="1" applyBorder="1" applyAlignment="1">
      <alignment vertical="top" wrapText="1"/>
    </xf>
    <xf numFmtId="0" fontId="13" fillId="0" borderId="0" xfId="0" applyFont="1"/>
    <xf numFmtId="0" fontId="9" fillId="0" borderId="0" xfId="0" applyFont="1" applyAlignment="1">
      <alignment vertical="top" wrapText="1"/>
    </xf>
    <xf numFmtId="0" fontId="14" fillId="0" borderId="0" xfId="0" applyFont="1" applyAlignment="1">
      <alignment vertical="top"/>
    </xf>
    <xf numFmtId="0" fontId="9" fillId="0" borderId="0" xfId="0" applyFont="1" applyAlignment="1">
      <alignment vertical="top"/>
    </xf>
    <xf numFmtId="0" fontId="14" fillId="0" borderId="0" xfId="0" applyFont="1"/>
    <xf numFmtId="0" fontId="11" fillId="0" borderId="0" xfId="0" applyFont="1"/>
    <xf numFmtId="166" fontId="17" fillId="0" borderId="0" xfId="0" applyNumberFormat="1" applyFont="1" applyBorder="1" applyAlignment="1">
      <alignment horizontal="center"/>
    </xf>
    <xf numFmtId="165" fontId="17" fillId="0" borderId="0" xfId="0" applyNumberFormat="1" applyFont="1" applyBorder="1" applyAlignment="1">
      <alignment horizontal="center"/>
    </xf>
    <xf numFmtId="0" fontId="18" fillId="0" borderId="0" xfId="0" applyFont="1"/>
    <xf numFmtId="17" fontId="19" fillId="0" borderId="4" xfId="0" applyNumberFormat="1" applyFont="1" applyFill="1" applyBorder="1" applyAlignment="1">
      <alignment horizontal="center" vertical="center"/>
    </xf>
    <xf numFmtId="0" fontId="19" fillId="0" borderId="4" xfId="0" applyFont="1" applyBorder="1" applyAlignment="1">
      <alignment horizontal="center" vertical="center"/>
    </xf>
    <xf numFmtId="2" fontId="19" fillId="0" borderId="4" xfId="0" applyNumberFormat="1" applyFont="1" applyBorder="1" applyAlignment="1">
      <alignment horizontal="center" vertical="center"/>
    </xf>
    <xf numFmtId="166" fontId="19" fillId="0" borderId="4" xfId="0" applyNumberFormat="1" applyFont="1" applyBorder="1" applyAlignment="1">
      <alignment horizontal="center" vertical="center"/>
    </xf>
    <xf numFmtId="165" fontId="19" fillId="0" borderId="4" xfId="0" applyNumberFormat="1" applyFont="1" applyBorder="1"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left" vertical="center"/>
    </xf>
    <xf numFmtId="0" fontId="18" fillId="0" borderId="0" xfId="0" applyFont="1" applyBorder="1" applyAlignment="1">
      <alignment horizontal="center" vertical="center"/>
    </xf>
    <xf numFmtId="167" fontId="18" fillId="0" borderId="0" xfId="0" applyNumberFormat="1" applyFont="1" applyBorder="1" applyAlignment="1">
      <alignment horizontal="center" vertical="center"/>
    </xf>
    <xf numFmtId="2" fontId="18"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5" fontId="18" fillId="0" borderId="0" xfId="0" applyNumberFormat="1" applyFont="1" applyBorder="1" applyAlignment="1">
      <alignment horizontal="center" vertical="center"/>
    </xf>
    <xf numFmtId="2" fontId="18" fillId="0" borderId="0" xfId="0" applyNumberFormat="1" applyFont="1" applyBorder="1" applyAlignment="1">
      <alignment horizontal="center"/>
    </xf>
    <xf numFmtId="164" fontId="18" fillId="0" borderId="0" xfId="0" applyNumberFormat="1" applyFont="1" applyBorder="1" applyAlignment="1">
      <alignment horizontal="center"/>
    </xf>
    <xf numFmtId="1" fontId="18" fillId="0" borderId="0" xfId="0" applyNumberFormat="1" applyFont="1" applyBorder="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center" vertical="center"/>
    </xf>
    <xf numFmtId="0" fontId="18" fillId="0" borderId="5" xfId="0" applyFont="1" applyBorder="1" applyAlignment="1">
      <alignment horizontal="left" vertical="center"/>
    </xf>
    <xf numFmtId="0" fontId="18" fillId="0" borderId="5" xfId="0" applyFont="1" applyBorder="1" applyAlignment="1">
      <alignment horizontal="center" vertical="center"/>
    </xf>
    <xf numFmtId="167" fontId="18" fillId="0" borderId="5" xfId="0" applyNumberFormat="1" applyFont="1" applyBorder="1" applyAlignment="1">
      <alignment horizontal="center" vertical="center"/>
    </xf>
    <xf numFmtId="2" fontId="18" fillId="0" borderId="5" xfId="0" applyNumberFormat="1" applyFont="1" applyBorder="1" applyAlignment="1">
      <alignment horizontal="center" vertical="center"/>
    </xf>
    <xf numFmtId="166" fontId="18" fillId="0" borderId="5" xfId="0" applyNumberFormat="1" applyFont="1" applyFill="1" applyBorder="1" applyAlignment="1">
      <alignment horizontal="center" vertical="center"/>
    </xf>
    <xf numFmtId="165" fontId="18" fillId="0" borderId="5" xfId="0" applyNumberFormat="1" applyFont="1" applyFill="1" applyBorder="1" applyAlignment="1">
      <alignment horizontal="center" vertical="center"/>
    </xf>
    <xf numFmtId="0" fontId="18" fillId="0" borderId="5" xfId="0" applyFont="1" applyFill="1" applyBorder="1" applyAlignment="1">
      <alignment horizontal="center" vertical="center"/>
    </xf>
    <xf numFmtId="164" fontId="18" fillId="0" borderId="5" xfId="0" applyNumberFormat="1" applyFont="1" applyFill="1" applyBorder="1" applyAlignment="1">
      <alignment horizontal="center"/>
    </xf>
    <xf numFmtId="165" fontId="18" fillId="0" borderId="5" xfId="0" applyNumberFormat="1" applyFont="1" applyBorder="1" applyAlignment="1">
      <alignment horizontal="center" vertical="center"/>
    </xf>
    <xf numFmtId="167" fontId="18" fillId="0" borderId="0" xfId="0" applyNumberFormat="1" applyFont="1" applyFill="1" applyBorder="1" applyAlignment="1">
      <alignment horizontal="center" vertical="center"/>
    </xf>
    <xf numFmtId="2" fontId="18"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5" fontId="18" fillId="0" borderId="0" xfId="0" applyNumberFormat="1" applyFont="1" applyFill="1" applyBorder="1" applyAlignment="1">
      <alignment horizontal="center" vertical="center"/>
    </xf>
    <xf numFmtId="164" fontId="18" fillId="0" borderId="0" xfId="0" applyNumberFormat="1" applyFont="1" applyFill="1" applyBorder="1" applyAlignment="1">
      <alignment horizontal="center" vertical="center"/>
    </xf>
    <xf numFmtId="49" fontId="18" fillId="0" borderId="0" xfId="0" applyNumberFormat="1" applyFont="1" applyFill="1" applyBorder="1" applyAlignment="1">
      <alignment horizontal="left"/>
    </xf>
    <xf numFmtId="0" fontId="18" fillId="0" borderId="0" xfId="0" applyFont="1" applyFill="1" applyAlignment="1">
      <alignment horizontal="center"/>
    </xf>
    <xf numFmtId="0" fontId="18" fillId="0" borderId="0" xfId="0" applyFont="1" applyFill="1"/>
    <xf numFmtId="0" fontId="18" fillId="0" borderId="0" xfId="0" applyFont="1" applyAlignment="1">
      <alignment horizontal="center"/>
    </xf>
    <xf numFmtId="0" fontId="16" fillId="0" borderId="0" xfId="0" applyFont="1" applyAlignment="1">
      <alignment horizontal="left"/>
    </xf>
    <xf numFmtId="2" fontId="18" fillId="0" borderId="5" xfId="0" applyNumberFormat="1" applyFont="1" applyBorder="1" applyAlignment="1">
      <alignment horizontal="center"/>
    </xf>
    <xf numFmtId="0" fontId="23" fillId="0" borderId="0" xfId="0" applyFont="1" applyBorder="1"/>
    <xf numFmtId="0" fontId="19" fillId="0" borderId="0" xfId="0" applyFont="1" applyBorder="1"/>
    <xf numFmtId="0" fontId="18" fillId="0" borderId="0" xfId="0" applyFont="1" applyBorder="1"/>
    <xf numFmtId="0" fontId="16" fillId="0" borderId="0" xfId="0" applyFont="1" applyFill="1" applyBorder="1" applyAlignment="1">
      <alignment horizontal="left"/>
    </xf>
    <xf numFmtId="0" fontId="18" fillId="0" borderId="0" xfId="0" applyFont="1" applyFill="1" applyBorder="1" applyAlignment="1">
      <alignment horizontal="left"/>
    </xf>
    <xf numFmtId="0" fontId="16" fillId="0" borderId="0" xfId="0" applyFont="1" applyFill="1"/>
    <xf numFmtId="0" fontId="19" fillId="0" borderId="2" xfId="0" applyFont="1" applyFill="1" applyBorder="1" applyAlignment="1">
      <alignment vertical="top" wrapText="1"/>
    </xf>
    <xf numFmtId="0" fontId="18" fillId="0" borderId="0" xfId="0" applyFont="1" applyFill="1" applyBorder="1"/>
    <xf numFmtId="0" fontId="19" fillId="0" borderId="0" xfId="0" applyFont="1" applyFill="1" applyBorder="1" applyAlignment="1">
      <alignment vertical="top"/>
    </xf>
    <xf numFmtId="0" fontId="24" fillId="0" borderId="0" xfId="0" applyFont="1" applyFill="1" applyBorder="1" applyAlignment="1">
      <alignment horizontal="left"/>
    </xf>
    <xf numFmtId="0" fontId="18" fillId="0" borderId="0" xfId="0" applyFont="1" applyAlignment="1">
      <alignment vertical="center"/>
    </xf>
    <xf numFmtId="0" fontId="19" fillId="0" borderId="0" xfId="0" applyFont="1"/>
    <xf numFmtId="0" fontId="16" fillId="0" borderId="0" xfId="0" applyFont="1" applyAlignment="1">
      <alignment horizontal="left" vertical="top" wrapText="1"/>
    </xf>
    <xf numFmtId="0" fontId="18" fillId="0" borderId="0" xfId="0" applyNumberFormat="1" applyFont="1" applyAlignment="1">
      <alignment wrapText="1"/>
    </xf>
    <xf numFmtId="0" fontId="19" fillId="0" borderId="0" xfId="0" applyFont="1" applyBorder="1" applyAlignment="1">
      <alignment vertical="top"/>
    </xf>
    <xf numFmtId="0" fontId="16" fillId="0" borderId="0" xfId="0" applyFont="1" applyFill="1" applyBorder="1" applyAlignment="1">
      <alignment horizontal="center" vertical="top"/>
    </xf>
    <xf numFmtId="0" fontId="24" fillId="0" borderId="0" xfId="0" applyFont="1" applyAlignment="1">
      <alignment horizontal="center"/>
    </xf>
    <xf numFmtId="0" fontId="16" fillId="0" borderId="0" xfId="0" applyFont="1"/>
    <xf numFmtId="0" fontId="24" fillId="0" borderId="0" xfId="0" applyFont="1"/>
    <xf numFmtId="0" fontId="24" fillId="0" borderId="0" xfId="0" applyFont="1" applyFill="1" applyBorder="1" applyAlignment="1">
      <alignment horizontal="left" wrapText="1"/>
    </xf>
    <xf numFmtId="0" fontId="23" fillId="0" borderId="0" xfId="0" applyFont="1" applyFill="1" applyBorder="1"/>
    <xf numFmtId="0" fontId="16" fillId="0" borderId="0" xfId="0" applyFont="1" applyFill="1" applyBorder="1"/>
    <xf numFmtId="0" fontId="23" fillId="0" borderId="0" xfId="0" applyFont="1"/>
    <xf numFmtId="0" fontId="18" fillId="0" borderId="0" xfId="0" applyNumberFormat="1" applyFont="1"/>
    <xf numFmtId="0" fontId="11" fillId="0" borderId="0" xfId="0" applyFont="1" applyBorder="1" applyAlignment="1">
      <alignment vertical="center"/>
    </xf>
    <xf numFmtId="0" fontId="9" fillId="0" borderId="0" xfId="0" applyNumberFormat="1" applyFont="1" applyFill="1" applyAlignment="1">
      <alignment vertical="top" wrapText="1"/>
    </xf>
    <xf numFmtId="0" fontId="4" fillId="0" borderId="0" xfId="0" applyFont="1" applyBorder="1" applyAlignment="1">
      <alignment horizontal="left" vertical="center" wrapText="1"/>
    </xf>
    <xf numFmtId="0" fontId="18" fillId="0" borderId="0" xfId="0" applyFont="1" applyAlignment="1">
      <alignment vertical="top" wrapText="1"/>
    </xf>
    <xf numFmtId="0" fontId="2" fillId="0" borderId="0" xfId="0" applyFont="1" applyBorder="1" applyAlignment="1">
      <alignment horizontal="left" vertical="center" wrapText="1"/>
    </xf>
    <xf numFmtId="0" fontId="3" fillId="0" borderId="0" xfId="0" applyFont="1" applyBorder="1" applyAlignment="1">
      <alignment horizontal="left" vertical="center" wrapText="1"/>
    </xf>
    <xf numFmtId="0" fontId="1" fillId="0" borderId="2" xfId="0" applyFont="1" applyFill="1" applyBorder="1" applyAlignment="1">
      <alignment vertical="top" wrapText="1"/>
    </xf>
    <xf numFmtId="15" fontId="16" fillId="0" borderId="0" xfId="0" applyNumberFormat="1" applyFont="1" applyFill="1" applyBorder="1" applyAlignment="1">
      <alignment horizontal="left"/>
    </xf>
  </cellXfs>
  <cellStyles count="3">
    <cellStyle name="Normal" xfId="0" builtinId="0"/>
    <cellStyle name="Normal 2" xfId="2"/>
    <cellStyle name="Normal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4200525</xdr:colOff>
      <xdr:row>0</xdr:row>
      <xdr:rowOff>47625</xdr:rowOff>
    </xdr:from>
    <xdr:to>
      <xdr:col>0</xdr:col>
      <xdr:colOff>6067425</xdr:colOff>
      <xdr:row>1</xdr:row>
      <xdr:rowOff>209550</xdr:rowOff>
    </xdr:to>
    <xdr:pic>
      <xdr:nvPicPr>
        <xdr:cNvPr id="3"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tabSelected="1" zoomScaleNormal="100" workbookViewId="0"/>
  </sheetViews>
  <sheetFormatPr defaultRowHeight="15"/>
  <cols>
    <col min="1" max="1" width="99.5703125" style="15" customWidth="1"/>
    <col min="2" max="2" width="51.28515625" style="15" customWidth="1"/>
    <col min="3" max="16384" width="9.140625" style="15"/>
  </cols>
  <sheetData>
    <row r="1" spans="1:9">
      <c r="A1" s="14" t="s">
        <v>18</v>
      </c>
    </row>
    <row r="2" spans="1:9">
      <c r="A2" s="8" t="s">
        <v>122</v>
      </c>
    </row>
    <row r="3" spans="1:9" ht="15" customHeight="1">
      <c r="A3" s="16"/>
    </row>
    <row r="4" spans="1:9" ht="37.5">
      <c r="A4" s="4" t="s">
        <v>92</v>
      </c>
    </row>
    <row r="5" spans="1:9" ht="15" customHeight="1">
      <c r="A5" s="16"/>
    </row>
    <row r="6" spans="1:9">
      <c r="A6" s="5" t="s">
        <v>72</v>
      </c>
      <c r="B6" s="17"/>
    </row>
    <row r="7" spans="1:9">
      <c r="A7" s="5"/>
      <c r="B7" s="17"/>
    </row>
    <row r="8" spans="1:9">
      <c r="A8" s="6" t="s">
        <v>90</v>
      </c>
      <c r="B8" s="17"/>
    </row>
    <row r="9" spans="1:9" ht="45">
      <c r="A9" s="7" t="s">
        <v>89</v>
      </c>
      <c r="B9" s="17"/>
    </row>
    <row r="10" spans="1:9" ht="45">
      <c r="A10" s="7" t="s">
        <v>91</v>
      </c>
      <c r="B10" s="17"/>
    </row>
    <row r="11" spans="1:9">
      <c r="A11" s="5"/>
      <c r="B11" s="9"/>
    </row>
    <row r="12" spans="1:9" ht="45">
      <c r="A12" s="8" t="s">
        <v>120</v>
      </c>
      <c r="B12" s="89"/>
      <c r="C12" s="89"/>
      <c r="D12" s="89"/>
      <c r="E12" s="89"/>
      <c r="F12" s="89"/>
      <c r="G12" s="89"/>
      <c r="H12" s="89"/>
      <c r="I12" s="89"/>
    </row>
    <row r="13" spans="1:9" ht="15" customHeight="1">
      <c r="A13" s="8"/>
    </row>
    <row r="14" spans="1:9" ht="49.5" customHeight="1">
      <c r="A14" s="8" t="s">
        <v>121</v>
      </c>
    </row>
    <row r="15" spans="1:9">
      <c r="A15" s="8"/>
    </row>
    <row r="16" spans="1:9" ht="101.25" customHeight="1">
      <c r="A16" s="5" t="s">
        <v>58</v>
      </c>
    </row>
    <row r="17" spans="1:2" ht="37.5" customHeight="1">
      <c r="A17" s="5" t="s">
        <v>19</v>
      </c>
    </row>
    <row r="18" spans="1:2" ht="51" customHeight="1">
      <c r="A18" s="93" t="s">
        <v>123</v>
      </c>
    </row>
    <row r="19" spans="1:2">
      <c r="A19" s="8"/>
    </row>
    <row r="20" spans="1:2">
      <c r="A20" s="8" t="s">
        <v>93</v>
      </c>
    </row>
    <row r="21" spans="1:2">
      <c r="A21" s="8"/>
    </row>
    <row r="22" spans="1:2">
      <c r="A22" s="8" t="s">
        <v>56</v>
      </c>
    </row>
    <row r="23" spans="1:2" s="9" customFormat="1" ht="45">
      <c r="A23" s="88" t="s">
        <v>67</v>
      </c>
      <c r="B23" s="18"/>
    </row>
    <row r="24" spans="1:2" s="9" customFormat="1" ht="32.25" customHeight="1">
      <c r="A24" s="10" t="s">
        <v>59</v>
      </c>
      <c r="B24" s="18"/>
    </row>
    <row r="25" spans="1:2" s="9" customFormat="1" ht="64.5" customHeight="1">
      <c r="A25" s="10" t="s">
        <v>68</v>
      </c>
    </row>
    <row r="26" spans="1:2" s="9" customFormat="1" ht="60">
      <c r="A26" s="10" t="s">
        <v>60</v>
      </c>
    </row>
    <row r="27" spans="1:2" s="9" customFormat="1" ht="63" customHeight="1">
      <c r="A27" s="10" t="s">
        <v>61</v>
      </c>
    </row>
    <row r="28" spans="1:2" s="9" customFormat="1" ht="45.75" customHeight="1">
      <c r="A28" s="10" t="s">
        <v>69</v>
      </c>
    </row>
    <row r="29" spans="1:2" s="9" customFormat="1" ht="17.25" customHeight="1">
      <c r="A29" s="10"/>
    </row>
    <row r="30" spans="1:2" s="20" customFormat="1" ht="90">
      <c r="A30" s="5" t="s">
        <v>124</v>
      </c>
      <c r="B30" s="19"/>
    </row>
    <row r="31" spans="1:2" ht="6.95" customHeight="1">
      <c r="A31" s="6"/>
    </row>
    <row r="32" spans="1:2">
      <c r="A32" s="11" t="s">
        <v>51</v>
      </c>
      <c r="B32" s="21"/>
    </row>
    <row r="33" spans="1:1">
      <c r="A33" s="11" t="s">
        <v>52</v>
      </c>
    </row>
    <row r="34" spans="1:1">
      <c r="A34" s="11" t="s">
        <v>53</v>
      </c>
    </row>
    <row r="35" spans="1:1">
      <c r="A35" s="11" t="s">
        <v>20</v>
      </c>
    </row>
    <row r="36" spans="1:1">
      <c r="A36" s="12" t="s">
        <v>21</v>
      </c>
    </row>
    <row r="37" spans="1:1">
      <c r="A37" s="13"/>
    </row>
    <row r="43" spans="1:1">
      <c r="A43" s="22"/>
    </row>
  </sheetData>
  <mergeCells count="1">
    <mergeCell ref="B12:I12"/>
  </mergeCells>
  <phoneticPr fontId="5" type="noConversion"/>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heetViews>
  <sheetFormatPr defaultColWidth="9.140625" defaultRowHeight="12.75"/>
  <cols>
    <col min="1" max="1" width="36.5703125" style="25" customWidth="1"/>
    <col min="2" max="2" width="82.140625" style="25" customWidth="1"/>
    <col min="3" max="3" width="45.28515625" style="25" customWidth="1"/>
    <col min="4" max="4" width="33.42578125" style="25" customWidth="1"/>
    <col min="5" max="16384" width="9.140625" style="25"/>
  </cols>
  <sheetData>
    <row r="1" spans="1:5" ht="23.25" customHeight="1">
      <c r="A1" s="87" t="s">
        <v>45</v>
      </c>
      <c r="B1" s="63"/>
    </row>
    <row r="2" spans="1:5">
      <c r="A2" s="64" t="s">
        <v>38</v>
      </c>
      <c r="B2" s="65"/>
    </row>
    <row r="3" spans="1:5">
      <c r="A3" s="65" t="s">
        <v>25</v>
      </c>
      <c r="B3" s="25" t="s">
        <v>86</v>
      </c>
    </row>
    <row r="4" spans="1:5">
      <c r="A4" s="65" t="s">
        <v>26</v>
      </c>
      <c r="B4" s="25" t="s">
        <v>87</v>
      </c>
    </row>
    <row r="5" spans="1:5">
      <c r="A5" s="65" t="s">
        <v>33</v>
      </c>
      <c r="B5" s="66" t="s">
        <v>34</v>
      </c>
    </row>
    <row r="6" spans="1:5">
      <c r="A6" s="65" t="s">
        <v>42</v>
      </c>
      <c r="B6" s="94">
        <v>42738</v>
      </c>
    </row>
    <row r="7" spans="1:5">
      <c r="A7" s="65" t="s">
        <v>27</v>
      </c>
      <c r="B7" s="66" t="s">
        <v>125</v>
      </c>
    </row>
    <row r="8" spans="1:5">
      <c r="A8" s="65" t="s">
        <v>41</v>
      </c>
      <c r="B8" s="66" t="s">
        <v>34</v>
      </c>
    </row>
    <row r="9" spans="1:5">
      <c r="A9" s="65" t="s">
        <v>28</v>
      </c>
      <c r="B9" s="66">
        <v>12</v>
      </c>
    </row>
    <row r="10" spans="1:5">
      <c r="A10" s="65" t="s">
        <v>29</v>
      </c>
      <c r="B10" s="67" t="s">
        <v>85</v>
      </c>
      <c r="C10" s="68"/>
    </row>
    <row r="11" spans="1:5">
      <c r="A11" s="65" t="s">
        <v>30</v>
      </c>
      <c r="B11" s="67" t="s">
        <v>119</v>
      </c>
      <c r="C11" s="69"/>
    </row>
    <row r="12" spans="1:5">
      <c r="A12" s="70" t="s">
        <v>43</v>
      </c>
      <c r="B12" s="66" t="s">
        <v>37</v>
      </c>
    </row>
    <row r="13" spans="1:5">
      <c r="A13" s="70"/>
      <c r="B13" s="66"/>
    </row>
    <row r="14" spans="1:5" ht="15" customHeight="1">
      <c r="A14" s="71" t="s">
        <v>47</v>
      </c>
      <c r="B14" s="72"/>
    </row>
    <row r="15" spans="1:5" ht="237" customHeight="1">
      <c r="A15" s="90" t="s">
        <v>118</v>
      </c>
      <c r="B15" s="90"/>
      <c r="C15" s="73"/>
      <c r="E15" s="74"/>
    </row>
    <row r="16" spans="1:5" ht="17.25" customHeight="1">
      <c r="A16" s="75"/>
      <c r="B16" s="75"/>
      <c r="C16" s="76"/>
      <c r="E16" s="74"/>
    </row>
    <row r="17" spans="1:4" ht="15.75" customHeight="1">
      <c r="A17" s="77" t="s">
        <v>39</v>
      </c>
      <c r="B17" s="78" t="s">
        <v>46</v>
      </c>
      <c r="C17" s="79"/>
      <c r="D17" s="79"/>
    </row>
    <row r="18" spans="1:4">
      <c r="A18" s="65" t="s">
        <v>31</v>
      </c>
      <c r="B18" s="80" t="s">
        <v>70</v>
      </c>
      <c r="C18" s="72"/>
      <c r="D18" s="72"/>
    </row>
    <row r="19" spans="1:4">
      <c r="A19" s="65" t="s">
        <v>40</v>
      </c>
      <c r="B19" s="66" t="s">
        <v>44</v>
      </c>
      <c r="C19" s="72"/>
      <c r="D19" s="72"/>
    </row>
    <row r="20" spans="1:4">
      <c r="A20" s="65" t="s">
        <v>32</v>
      </c>
      <c r="B20" s="66" t="s">
        <v>66</v>
      </c>
      <c r="C20" s="72"/>
      <c r="D20" s="72"/>
    </row>
    <row r="21" spans="1:4" ht="15.75" customHeight="1">
      <c r="A21" s="65" t="s">
        <v>48</v>
      </c>
      <c r="B21" s="80" t="s">
        <v>117</v>
      </c>
      <c r="C21" s="81"/>
      <c r="D21" s="82"/>
    </row>
    <row r="22" spans="1:4">
      <c r="A22" s="65" t="s">
        <v>35</v>
      </c>
      <c r="B22" s="66" t="s">
        <v>71</v>
      </c>
      <c r="C22" s="72"/>
      <c r="D22" s="72"/>
    </row>
    <row r="23" spans="1:4">
      <c r="A23" s="65" t="s">
        <v>36</v>
      </c>
      <c r="B23" s="66" t="s">
        <v>55</v>
      </c>
      <c r="C23" s="72"/>
      <c r="D23" s="72"/>
    </row>
    <row r="24" spans="1:4">
      <c r="A24" s="83"/>
      <c r="B24" s="84"/>
    </row>
    <row r="25" spans="1:4">
      <c r="A25" s="85"/>
      <c r="B25" s="80"/>
    </row>
    <row r="26" spans="1:4">
      <c r="A26" s="65"/>
    </row>
    <row r="27" spans="1:4">
      <c r="A27" s="65"/>
    </row>
    <row r="28" spans="1:4">
      <c r="A28" s="65"/>
    </row>
    <row r="29" spans="1:4">
      <c r="A29" s="74"/>
    </row>
    <row r="30" spans="1:4">
      <c r="A30" s="86"/>
    </row>
    <row r="31" spans="1:4">
      <c r="A31" s="86"/>
    </row>
    <row r="32" spans="1:4">
      <c r="A32" s="86"/>
    </row>
    <row r="34" spans="1:2">
      <c r="B34" s="81"/>
    </row>
    <row r="41" spans="1:2">
      <c r="A41" s="65"/>
    </row>
    <row r="42" spans="1:2">
      <c r="A42" s="65"/>
    </row>
    <row r="43" spans="1:2">
      <c r="B43" s="81"/>
    </row>
    <row r="44" spans="1:2">
      <c r="B44" s="81"/>
    </row>
    <row r="45" spans="1:2">
      <c r="B45" s="81"/>
    </row>
    <row r="46" spans="1:2">
      <c r="B46" s="81"/>
    </row>
  </sheetData>
  <mergeCells count="1">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workbookViewId="0">
      <selection sqref="A1:H1"/>
    </sheetView>
  </sheetViews>
  <sheetFormatPr defaultColWidth="9.140625" defaultRowHeight="12.75"/>
  <cols>
    <col min="1" max="2" width="18.140625" style="60" customWidth="1"/>
    <col min="3" max="5" width="15.85546875" style="60" customWidth="1"/>
    <col min="6" max="6" width="32.140625" style="60" customWidth="1"/>
    <col min="7" max="7" width="13.85546875" style="60" customWidth="1"/>
    <col min="8" max="8" width="11.5703125" style="60" customWidth="1"/>
    <col min="9" max="9" width="12.28515625" style="25" customWidth="1"/>
    <col min="10" max="11" width="12" style="25" customWidth="1"/>
    <col min="12" max="12" width="10.5703125" style="25" customWidth="1"/>
    <col min="13" max="13" width="12.140625" style="25" customWidth="1"/>
    <col min="14" max="14" width="9.140625" style="25"/>
    <col min="15" max="15" width="15.5703125" style="25" customWidth="1"/>
    <col min="16" max="16384" width="9.140625" style="25"/>
  </cols>
  <sheetData>
    <row r="1" spans="1:15" ht="23.45" customHeight="1">
      <c r="A1" s="91" t="s">
        <v>99</v>
      </c>
      <c r="B1" s="92"/>
      <c r="C1" s="92"/>
      <c r="D1" s="92"/>
      <c r="E1" s="92"/>
      <c r="F1" s="92"/>
      <c r="G1" s="92"/>
      <c r="H1" s="92"/>
      <c r="I1" s="23"/>
      <c r="J1" s="24"/>
    </row>
    <row r="2" spans="1:15" s="31" customFormat="1" ht="22.15" customHeight="1">
      <c r="A2" s="26" t="s">
        <v>57</v>
      </c>
      <c r="B2" s="26" t="s">
        <v>64</v>
      </c>
      <c r="C2" s="27" t="s">
        <v>65</v>
      </c>
      <c r="D2" s="27" t="s">
        <v>49</v>
      </c>
      <c r="E2" s="27" t="s">
        <v>50</v>
      </c>
      <c r="F2" s="27" t="s">
        <v>54</v>
      </c>
      <c r="G2" s="28" t="s">
        <v>62</v>
      </c>
      <c r="H2" s="28" t="s">
        <v>63</v>
      </c>
      <c r="I2" s="29" t="s">
        <v>94</v>
      </c>
      <c r="J2" s="30" t="s">
        <v>95</v>
      </c>
      <c r="K2" s="27" t="s">
        <v>113</v>
      </c>
      <c r="L2" s="27" t="s">
        <v>114</v>
      </c>
      <c r="M2" s="27" t="s">
        <v>115</v>
      </c>
      <c r="N2" s="27" t="s">
        <v>116</v>
      </c>
      <c r="O2" s="30" t="s">
        <v>96</v>
      </c>
    </row>
    <row r="3" spans="1:15" s="33" customFormat="1">
      <c r="A3" s="32" t="s">
        <v>73</v>
      </c>
      <c r="B3" s="33" t="s">
        <v>88</v>
      </c>
      <c r="C3" s="33">
        <v>15</v>
      </c>
      <c r="D3" s="33">
        <v>313738</v>
      </c>
      <c r="E3" s="33">
        <v>6128907</v>
      </c>
      <c r="F3" s="33" t="s">
        <v>103</v>
      </c>
      <c r="G3" s="34">
        <v>2.3824112463432368</v>
      </c>
      <c r="H3" s="35">
        <v>14.67925275720866</v>
      </c>
      <c r="I3" s="36">
        <v>9.8134565622162287E-2</v>
      </c>
      <c r="J3" s="37">
        <v>0.51076501876958968</v>
      </c>
      <c r="K3" s="37">
        <v>5.6362813901345361E-6</v>
      </c>
      <c r="L3" s="38">
        <f t="shared" ref="L3:L12" si="0">IF(I3&gt;0.14,"N/A",LN((0.513163-J3)/(0.2137-I3)+1)*(1/0.00000000000654)/1000000000)</f>
        <v>3.140311654830112</v>
      </c>
      <c r="M3" s="33">
        <v>2700</v>
      </c>
      <c r="N3" s="39">
        <f t="shared" ref="N3:N14" si="1">((J3-I3*(EXP(0.00000000000654*M3*1000000)-1))/(0.512638-0.1967*(EXP(0.00000000000654*M3*1000000)-1))-1)*10000</f>
        <v>-2.2991076273404243</v>
      </c>
      <c r="O3" s="37">
        <v>0.3483837363135231</v>
      </c>
    </row>
    <row r="4" spans="1:15" s="33" customFormat="1">
      <c r="A4" s="32" t="s">
        <v>74</v>
      </c>
      <c r="B4" s="33" t="s">
        <v>88</v>
      </c>
      <c r="C4" s="33">
        <v>15</v>
      </c>
      <c r="D4" s="33">
        <v>318709</v>
      </c>
      <c r="E4" s="33">
        <v>6128947</v>
      </c>
      <c r="F4" s="33" t="s">
        <v>104</v>
      </c>
      <c r="G4" s="34">
        <v>1.9688949370222792</v>
      </c>
      <c r="H4" s="35">
        <v>6.6727111945319715</v>
      </c>
      <c r="I4" s="36">
        <v>0.17841420797109078</v>
      </c>
      <c r="J4" s="37">
        <v>0.51230593724370788</v>
      </c>
      <c r="K4" s="37">
        <v>7.8477597908162032E-6</v>
      </c>
      <c r="L4" s="38" t="s">
        <v>66</v>
      </c>
      <c r="M4" s="33">
        <v>2700</v>
      </c>
      <c r="N4" s="39">
        <f t="shared" si="1"/>
        <v>-0.12382964629464865</v>
      </c>
      <c r="O4" s="37">
        <v>0.34841449823485415</v>
      </c>
    </row>
    <row r="5" spans="1:15" s="33" customFormat="1">
      <c r="A5" s="32" t="s">
        <v>75</v>
      </c>
      <c r="B5" s="33" t="s">
        <v>88</v>
      </c>
      <c r="C5" s="33">
        <v>14</v>
      </c>
      <c r="D5" s="33">
        <v>680837</v>
      </c>
      <c r="E5" s="33">
        <v>6123818</v>
      </c>
      <c r="F5" s="33" t="s">
        <v>105</v>
      </c>
      <c r="G5" s="35">
        <v>2.0963699174004691</v>
      </c>
      <c r="H5" s="35">
        <v>6.1029311531228485</v>
      </c>
      <c r="I5" s="36">
        <v>0.2077010398115948</v>
      </c>
      <c r="J5" s="37">
        <v>0.51294579546168684</v>
      </c>
      <c r="K5" s="37">
        <v>4.8039357504147947E-6</v>
      </c>
      <c r="L5" s="38" t="s">
        <v>66</v>
      </c>
      <c r="M5" s="33">
        <v>2700</v>
      </c>
      <c r="N5" s="39">
        <f t="shared" si="1"/>
        <v>2.1961587750629619</v>
      </c>
      <c r="O5" s="37">
        <v>0.34840556611878221</v>
      </c>
    </row>
    <row r="6" spans="1:15" s="33" customFormat="1">
      <c r="A6" s="32" t="s">
        <v>76</v>
      </c>
      <c r="B6" s="33" t="s">
        <v>88</v>
      </c>
      <c r="C6" s="33">
        <v>14</v>
      </c>
      <c r="D6" s="33">
        <v>682149</v>
      </c>
      <c r="E6" s="33">
        <v>6123824</v>
      </c>
      <c r="F6" s="33" t="s">
        <v>104</v>
      </c>
      <c r="G6" s="34">
        <v>2.9239029941257266</v>
      </c>
      <c r="H6" s="35">
        <v>9.0720451854295412</v>
      </c>
      <c r="I6" s="36">
        <v>0.19487986845672509</v>
      </c>
      <c r="J6" s="37">
        <v>0.51273200199034386</v>
      </c>
      <c r="K6" s="37">
        <v>7.9594284484766748E-6</v>
      </c>
      <c r="L6" s="38" t="s">
        <v>66</v>
      </c>
      <c r="M6" s="33">
        <v>2700</v>
      </c>
      <c r="N6" s="39">
        <f>((J6-I6*(EXP(0.00000000000654*M6*1000000)-1))/(0.512638-0.1967*(EXP(0.00000000000654*M6*1000000)-1))-1)*10000</f>
        <v>2.4831843379602425</v>
      </c>
      <c r="O6" s="37">
        <v>0.34840418573940579</v>
      </c>
    </row>
    <row r="7" spans="1:15" s="33" customFormat="1">
      <c r="A7" s="32" t="s">
        <v>77</v>
      </c>
      <c r="B7" s="33" t="s">
        <v>88</v>
      </c>
      <c r="C7" s="33">
        <v>15</v>
      </c>
      <c r="D7" s="33">
        <v>315773</v>
      </c>
      <c r="E7" s="33">
        <v>6128498</v>
      </c>
      <c r="F7" s="33" t="s">
        <v>106</v>
      </c>
      <c r="G7" s="34">
        <v>2.9076113113044326</v>
      </c>
      <c r="H7" s="35">
        <v>14.045695052815379</v>
      </c>
      <c r="I7" s="36">
        <v>0.12517060085535467</v>
      </c>
      <c r="J7" s="37">
        <v>0.51125816509353639</v>
      </c>
      <c r="K7" s="37">
        <v>8.0205272215346481E-6</v>
      </c>
      <c r="L7" s="38">
        <f t="shared" si="0"/>
        <v>3.2550765125748731</v>
      </c>
      <c r="M7" s="33">
        <v>2700</v>
      </c>
      <c r="N7" s="39">
        <f t="shared" si="1"/>
        <v>-2.0731530953910227</v>
      </c>
      <c r="O7" s="37">
        <v>0.34839268737548673</v>
      </c>
    </row>
    <row r="8" spans="1:15" s="33" customFormat="1">
      <c r="A8" s="32" t="s">
        <v>78</v>
      </c>
      <c r="B8" s="33" t="s">
        <v>88</v>
      </c>
      <c r="C8" s="33">
        <v>14</v>
      </c>
      <c r="D8" s="40">
        <v>688449</v>
      </c>
      <c r="E8" s="40">
        <v>6125170</v>
      </c>
      <c r="F8" s="33" t="s">
        <v>107</v>
      </c>
      <c r="G8" s="34">
        <v>2.6189013266481438</v>
      </c>
      <c r="H8" s="35">
        <v>9.5320608938653049</v>
      </c>
      <c r="I8" s="36">
        <v>0.16612750782552702</v>
      </c>
      <c r="J8" s="37">
        <v>0.51201514152430028</v>
      </c>
      <c r="K8" s="37">
        <v>6.1552246383728442E-6</v>
      </c>
      <c r="L8" s="38" t="s">
        <v>66</v>
      </c>
      <c r="M8" s="33">
        <v>2700</v>
      </c>
      <c r="N8" s="39">
        <f t="shared" si="1"/>
        <v>-1.536234657442126</v>
      </c>
      <c r="O8" s="37">
        <v>0.34837921707454444</v>
      </c>
    </row>
    <row r="9" spans="1:15" s="33" customFormat="1">
      <c r="A9" s="32" t="s">
        <v>79</v>
      </c>
      <c r="B9" s="33" t="s">
        <v>88</v>
      </c>
      <c r="C9" s="33">
        <v>15</v>
      </c>
      <c r="D9" s="33">
        <v>324122</v>
      </c>
      <c r="E9" s="33">
        <v>6131419</v>
      </c>
      <c r="F9" s="33" t="s">
        <v>108</v>
      </c>
      <c r="G9" s="34">
        <v>6.1637956200888482</v>
      </c>
      <c r="H9" s="34">
        <v>41.55263491797534</v>
      </c>
      <c r="I9" s="36">
        <v>8.9693068932861358E-2</v>
      </c>
      <c r="J9" s="37">
        <v>0.51069761206687425</v>
      </c>
      <c r="K9" s="37">
        <v>5.2942289475056432E-6</v>
      </c>
      <c r="L9" s="38">
        <f t="shared" si="0"/>
        <v>3.0100921016147839</v>
      </c>
      <c r="M9" s="33">
        <v>2700</v>
      </c>
      <c r="N9" s="39">
        <f t="shared" si="1"/>
        <v>-0.66933814878322728</v>
      </c>
      <c r="O9" s="37">
        <v>0.34837765941872972</v>
      </c>
    </row>
    <row r="10" spans="1:15" s="33" customFormat="1">
      <c r="A10" s="32" t="s">
        <v>80</v>
      </c>
      <c r="B10" s="33" t="s">
        <v>88</v>
      </c>
      <c r="C10" s="33">
        <v>15</v>
      </c>
      <c r="D10" s="33">
        <v>318730</v>
      </c>
      <c r="E10" s="33">
        <v>6127451</v>
      </c>
      <c r="F10" s="33" t="s">
        <v>109</v>
      </c>
      <c r="G10" s="34">
        <v>4.9173226224556803</v>
      </c>
      <c r="H10" s="35">
        <v>26.539987146522144</v>
      </c>
      <c r="I10" s="36">
        <v>0.11203074325972456</v>
      </c>
      <c r="J10" s="37">
        <v>0.51111135168276112</v>
      </c>
      <c r="K10" s="37">
        <v>7.2897316407193506E-6</v>
      </c>
      <c r="L10" s="38">
        <f t="shared" si="0"/>
        <v>3.0548505891190296</v>
      </c>
      <c r="M10" s="33">
        <v>2700</v>
      </c>
      <c r="N10" s="39">
        <f t="shared" si="1"/>
        <v>-0.35904890440474624</v>
      </c>
      <c r="O10" s="37">
        <v>0.34838444719110701</v>
      </c>
    </row>
    <row r="11" spans="1:15" s="33" customFormat="1">
      <c r="A11" s="32" t="s">
        <v>81</v>
      </c>
      <c r="B11" s="33" t="s">
        <v>88</v>
      </c>
      <c r="C11" s="33">
        <v>15</v>
      </c>
      <c r="D11" s="33">
        <v>313966</v>
      </c>
      <c r="E11" s="33">
        <v>6125278</v>
      </c>
      <c r="F11" s="33" t="s">
        <v>110</v>
      </c>
      <c r="G11" s="34">
        <v>1.9235478723981414</v>
      </c>
      <c r="H11" s="35">
        <v>10.487478831730307</v>
      </c>
      <c r="I11" s="36">
        <v>0.11090244592810741</v>
      </c>
      <c r="J11" s="37">
        <v>0.51097211774476525</v>
      </c>
      <c r="K11" s="37">
        <v>6.4114192319670424E-6</v>
      </c>
      <c r="L11" s="38">
        <f t="shared" si="0"/>
        <v>3.2245648642019837</v>
      </c>
      <c r="M11" s="33">
        <v>2700</v>
      </c>
      <c r="N11" s="39">
        <f t="shared" si="1"/>
        <v>-2.6989743574945546</v>
      </c>
      <c r="O11" s="37">
        <v>0.34839619760120055</v>
      </c>
    </row>
    <row r="12" spans="1:15" s="33" customFormat="1">
      <c r="A12" s="41" t="s">
        <v>82</v>
      </c>
      <c r="B12" s="33" t="s">
        <v>88</v>
      </c>
      <c r="C12" s="42">
        <v>14</v>
      </c>
      <c r="D12" s="42">
        <v>688115</v>
      </c>
      <c r="E12" s="42">
        <v>6123510</v>
      </c>
      <c r="F12" s="42" t="s">
        <v>111</v>
      </c>
      <c r="G12" s="34">
        <v>5.8767701214490389</v>
      </c>
      <c r="H12" s="35">
        <v>33.151498095974716</v>
      </c>
      <c r="I12" s="36">
        <v>0.10718765426175886</v>
      </c>
      <c r="J12" s="37">
        <v>0.51101152362297775</v>
      </c>
      <c r="K12" s="37">
        <v>6.1105865292328648E-6</v>
      </c>
      <c r="L12" s="38">
        <f t="shared" si="0"/>
        <v>3.0578004047064131</v>
      </c>
      <c r="M12" s="33">
        <v>2700</v>
      </c>
      <c r="N12" s="39">
        <f t="shared" si="1"/>
        <v>-0.62517305704723469</v>
      </c>
      <c r="O12" s="37">
        <v>0.34840478347130838</v>
      </c>
    </row>
    <row r="13" spans="1:15" s="33" customFormat="1">
      <c r="A13" s="32" t="s">
        <v>83</v>
      </c>
      <c r="B13" s="33" t="s">
        <v>88</v>
      </c>
      <c r="C13" s="33">
        <v>15</v>
      </c>
      <c r="D13" s="33">
        <v>310167</v>
      </c>
      <c r="E13" s="33">
        <v>6126011</v>
      </c>
      <c r="F13" s="33" t="s">
        <v>107</v>
      </c>
      <c r="G13" s="34">
        <v>2.6061727907864833</v>
      </c>
      <c r="H13" s="35">
        <v>9.8735426330773581</v>
      </c>
      <c r="I13" s="36">
        <v>0.15960240194993114</v>
      </c>
      <c r="J13" s="37">
        <v>0.51194310563758516</v>
      </c>
      <c r="K13" s="37">
        <v>6.458431051720105E-6</v>
      </c>
      <c r="L13" s="38" t="s">
        <v>66</v>
      </c>
      <c r="M13" s="33">
        <v>2700</v>
      </c>
      <c r="N13" s="39">
        <f t="shared" si="1"/>
        <v>-0.66794178071538646</v>
      </c>
      <c r="O13" s="37">
        <v>0.34839564756229319</v>
      </c>
    </row>
    <row r="14" spans="1:15" s="33" customFormat="1">
      <c r="A14" s="43" t="s">
        <v>84</v>
      </c>
      <c r="B14" s="44" t="s">
        <v>88</v>
      </c>
      <c r="C14" s="44">
        <v>14</v>
      </c>
      <c r="D14" s="44">
        <v>685358</v>
      </c>
      <c r="E14" s="44">
        <v>6125366</v>
      </c>
      <c r="F14" s="44" t="s">
        <v>112</v>
      </c>
      <c r="G14" s="45">
        <v>1.9428978005388537</v>
      </c>
      <c r="H14" s="46">
        <v>6.2196885180088151</v>
      </c>
      <c r="I14" s="47">
        <v>0.18888198723457944</v>
      </c>
      <c r="J14" s="48">
        <v>0.512435457566492</v>
      </c>
      <c r="K14" s="48">
        <v>6.5571889476458062E-6</v>
      </c>
      <c r="L14" s="62" t="s">
        <v>66</v>
      </c>
      <c r="M14" s="49">
        <v>2700</v>
      </c>
      <c r="N14" s="50">
        <f t="shared" si="1"/>
        <v>-1.2426184941960461</v>
      </c>
      <c r="O14" s="51">
        <v>0.34834462736185429</v>
      </c>
    </row>
    <row r="15" spans="1:15" s="42" customFormat="1">
      <c r="A15" s="61" t="s">
        <v>100</v>
      </c>
      <c r="G15" s="52"/>
      <c r="H15" s="53"/>
      <c r="I15" s="54"/>
      <c r="J15" s="55"/>
      <c r="K15" s="55"/>
      <c r="L15" s="56"/>
      <c r="M15" s="55"/>
      <c r="N15" s="53"/>
      <c r="O15" s="55"/>
    </row>
    <row r="16" spans="1:15" s="59" customFormat="1" ht="15.75">
      <c r="A16" s="57" t="s">
        <v>97</v>
      </c>
      <c r="B16" s="57"/>
      <c r="C16" s="58"/>
      <c r="E16" s="58"/>
      <c r="F16" s="58"/>
      <c r="G16" s="58"/>
      <c r="H16" s="58"/>
    </row>
    <row r="17" spans="1:8" s="59" customFormat="1" ht="15">
      <c r="A17" s="57" t="s">
        <v>101</v>
      </c>
      <c r="C17" s="58"/>
      <c r="E17" s="58"/>
      <c r="F17" s="58"/>
      <c r="G17" s="58"/>
      <c r="H17" s="58"/>
    </row>
    <row r="18" spans="1:8" s="59" customFormat="1" ht="15">
      <c r="A18" s="25" t="s">
        <v>102</v>
      </c>
      <c r="C18" s="58"/>
      <c r="E18" s="58"/>
      <c r="F18" s="58"/>
      <c r="G18" s="58"/>
      <c r="H18" s="58"/>
    </row>
    <row r="19" spans="1:8" s="59" customFormat="1" ht="14.25">
      <c r="A19" s="25" t="s">
        <v>98</v>
      </c>
      <c r="B19" s="58"/>
      <c r="C19" s="58"/>
      <c r="E19" s="58"/>
      <c r="F19" s="58"/>
      <c r="G19" s="58"/>
      <c r="H19" s="58"/>
    </row>
    <row r="20" spans="1:8" s="59" customFormat="1">
      <c r="B20" s="58"/>
      <c r="C20" s="58"/>
      <c r="D20" s="58"/>
      <c r="E20" s="58"/>
      <c r="F20" s="58"/>
      <c r="G20" s="58"/>
      <c r="H20" s="58"/>
    </row>
  </sheetData>
  <mergeCells count="1">
    <mergeCell ref="A1:H1"/>
  </mergeCells>
  <pageMargins left="0.7" right="0.7" top="0.75" bottom="0.75" header="0.3" footer="0.3"/>
  <pageSetup orientation="portrait" r:id="rId1"/>
  <ignoredErrors>
    <ignoredError sqref="A3 A6"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5"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ReadMe</vt:lpstr>
      <vt:lpstr>Metadata</vt:lpstr>
      <vt:lpstr>Table 1</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Steffano, Craig (GET)</cp:lastModifiedBy>
  <cp:lastPrinted>2019-04-02T15:23:59Z</cp:lastPrinted>
  <dcterms:created xsi:type="dcterms:W3CDTF">2008-11-13T14:30:47Z</dcterms:created>
  <dcterms:modified xsi:type="dcterms:W3CDTF">2021-01-04T17:08:33Z</dcterms:modified>
</cp:coreProperties>
</file>