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ate1904="1" codeName="ThisWorkbook" defaultThemeVersion="124226"/>
  <mc:AlternateContent xmlns:mc="http://schemas.openxmlformats.org/markup-compatibility/2006">
    <mc:Choice Requires="x15">
      <x15ac:absPath xmlns:x15ac="http://schemas.microsoft.com/office/spreadsheetml/2010/11/ac" url="I:\EAMInter\itmweb\iem\info\libmin\"/>
    </mc:Choice>
  </mc:AlternateContent>
  <xr:revisionPtr revIDLastSave="0" documentId="13_ncr:1_{59BAED75-3CE4-46F5-A814-35CAEF5B94A1}" xr6:coauthVersionLast="47" xr6:coauthVersionMax="47" xr10:uidLastSave="{00000000-0000-0000-0000-000000000000}"/>
  <bookViews>
    <workbookView xWindow="28680" yWindow="-120" windowWidth="29040" windowHeight="15840" tabRatio="677" xr2:uid="{00000000-000D-0000-FFFF-FFFF00000000}"/>
  </bookViews>
  <sheets>
    <sheet name="ReadMe" sheetId="52" r:id="rId1"/>
    <sheet name="Metadata" sheetId="12" r:id="rId2"/>
    <sheet name="Table 1" sheetId="51" r:id="rId3"/>
    <sheet name="Table 2.1" sheetId="37" r:id="rId4"/>
    <sheet name="Table 2.2" sheetId="39" r:id="rId5"/>
    <sheet name="Table 2.3" sheetId="45" r:id="rId6"/>
    <sheet name="Table 2.4" sheetId="47" r:id="rId7"/>
    <sheet name="Table 3.1" sheetId="36" r:id="rId8"/>
    <sheet name="Table 3.2" sheetId="40" r:id="rId9"/>
    <sheet name="Table 3.3" sheetId="43" r:id="rId10"/>
    <sheet name="Table 3.4" sheetId="48" r:id="rId11"/>
    <sheet name="Table 4.1" sheetId="35" r:id="rId12"/>
    <sheet name="Table 4.2" sheetId="41" r:id="rId13"/>
    <sheet name="Table 4.3" sheetId="44" r:id="rId14"/>
    <sheet name="Table 4.4" sheetId="50" r:id="rId15"/>
    <sheet name="Table 5.1" sheetId="27" r:id="rId16"/>
    <sheet name="Table 5.2" sheetId="28" r:id="rId17"/>
    <sheet name="Table 5.3" sheetId="33" r:id="rId18"/>
    <sheet name="Table 5.4" sheetId="49" r:id="rId19"/>
    <sheet name="Table 6.1" sheetId="38" r:id="rId20"/>
    <sheet name="Table 6.2" sheetId="42" r:id="rId21"/>
    <sheet name="Table 6.3" sheetId="46" r:id="rId22"/>
    <sheet name="Table 6.4" sheetId="53" r:id="rId23"/>
    <sheet name="PlotDat1" sheetId="10" state="hidden" r:id="rId24"/>
  </sheets>
  <definedNames>
    <definedName name="_xlnm._FilterDatabase" localSheetId="2" hidden="1">'Table 1'!$R$1:$R$83</definedName>
    <definedName name="_xlnm._FilterDatabase" localSheetId="4" hidden="1">'Table 2.2'!$B$2:$B$92</definedName>
    <definedName name="_xlnm._FilterDatabase" localSheetId="8" hidden="1">'Table 3.2'!$B$2:$B$92</definedName>
    <definedName name="_xlnm._FilterDatabase" localSheetId="12" hidden="1">'Table 4.2'!$B$2:$B$97</definedName>
    <definedName name="_xlnm._FilterDatabase" localSheetId="16" hidden="1">'Table 5.2'!$B$2:$B$108</definedName>
    <definedName name="_xlnm._FilterDatabase" localSheetId="20" hidden="1">'Table 6.2'!$B$2:$B$92</definedName>
    <definedName name="_gXY1">PlotDat1!$C$1:$D$10</definedName>
    <definedName name="asd" localSheetId="6">#REF!</definedName>
    <definedName name="asd" localSheetId="10">#REF!</definedName>
    <definedName name="asd" localSheetId="14">#REF!</definedName>
    <definedName name="asd" localSheetId="18">#REF!</definedName>
    <definedName name="asd" localSheetId="22">#REF!</definedName>
    <definedName name="asd">#REF!</definedName>
    <definedName name="_xlnm.Database" localSheetId="6">#REF!</definedName>
    <definedName name="_xlnm.Database" localSheetId="10">#REF!</definedName>
    <definedName name="_xlnm.Database" localSheetId="14">#REF!</definedName>
    <definedName name="_xlnm.Database" localSheetId="18">#REF!</definedName>
    <definedName name="_xlnm.Database" localSheetId="22">#REF!</definedName>
    <definedName name="_xlnm.Database">#REF!</definedName>
    <definedName name="Ellipse1_1">PlotDat1!$I$1:$J$33</definedName>
    <definedName name="Ellipse1_10">PlotDat1!$AA$1:$AB$33</definedName>
    <definedName name="Ellipse1_11" localSheetId="0">#REF!</definedName>
    <definedName name="Ellipse1_11" localSheetId="3">#REF!</definedName>
    <definedName name="Ellipse1_11" localSheetId="5">#REF!</definedName>
    <definedName name="Ellipse1_11" localSheetId="6">#REF!</definedName>
    <definedName name="Ellipse1_11" localSheetId="7">#REF!</definedName>
    <definedName name="Ellipse1_11" localSheetId="9">#REF!</definedName>
    <definedName name="Ellipse1_11" localSheetId="10">#REF!</definedName>
    <definedName name="Ellipse1_11" localSheetId="11">#REF!</definedName>
    <definedName name="Ellipse1_11" localSheetId="13">#REF!</definedName>
    <definedName name="Ellipse1_11" localSheetId="14">#REF!</definedName>
    <definedName name="Ellipse1_11" localSheetId="15">#REF!</definedName>
    <definedName name="Ellipse1_11" localSheetId="17">#REF!</definedName>
    <definedName name="Ellipse1_11" localSheetId="18">#REF!</definedName>
    <definedName name="Ellipse1_11" localSheetId="19">#REF!</definedName>
    <definedName name="Ellipse1_11" localSheetId="21">#REF!</definedName>
    <definedName name="Ellipse1_11" localSheetId="22">#REF!</definedName>
    <definedName name="Ellipse1_11">#REF!</definedName>
    <definedName name="Ellipse1_12" localSheetId="0">#REF!</definedName>
    <definedName name="Ellipse1_12" localSheetId="3">#REF!</definedName>
    <definedName name="Ellipse1_12" localSheetId="5">#REF!</definedName>
    <definedName name="Ellipse1_12" localSheetId="6">#REF!</definedName>
    <definedName name="Ellipse1_12" localSheetId="7">#REF!</definedName>
    <definedName name="Ellipse1_12" localSheetId="9">#REF!</definedName>
    <definedName name="Ellipse1_12" localSheetId="10">#REF!</definedName>
    <definedName name="Ellipse1_12" localSheetId="11">#REF!</definedName>
    <definedName name="Ellipse1_12" localSheetId="13">#REF!</definedName>
    <definedName name="Ellipse1_12" localSheetId="14">#REF!</definedName>
    <definedName name="Ellipse1_12" localSheetId="15">#REF!</definedName>
    <definedName name="Ellipse1_12" localSheetId="17">#REF!</definedName>
    <definedName name="Ellipse1_12" localSheetId="18">#REF!</definedName>
    <definedName name="Ellipse1_12" localSheetId="19">#REF!</definedName>
    <definedName name="Ellipse1_12" localSheetId="21">#REF!</definedName>
    <definedName name="Ellipse1_12" localSheetId="22">#REF!</definedName>
    <definedName name="Ellipse1_12">#REF!</definedName>
    <definedName name="Ellipse1_13" localSheetId="0">#REF!</definedName>
    <definedName name="Ellipse1_13" localSheetId="3">#REF!</definedName>
    <definedName name="Ellipse1_13" localSheetId="5">#REF!</definedName>
    <definedName name="Ellipse1_13" localSheetId="6">#REF!</definedName>
    <definedName name="Ellipse1_13" localSheetId="7">#REF!</definedName>
    <definedName name="Ellipse1_13" localSheetId="9">#REF!</definedName>
    <definedName name="Ellipse1_13" localSheetId="10">#REF!</definedName>
    <definedName name="Ellipse1_13" localSheetId="11">#REF!</definedName>
    <definedName name="Ellipse1_13" localSheetId="13">#REF!</definedName>
    <definedName name="Ellipse1_13" localSheetId="14">#REF!</definedName>
    <definedName name="Ellipse1_13" localSheetId="15">#REF!</definedName>
    <definedName name="Ellipse1_13" localSheetId="17">#REF!</definedName>
    <definedName name="Ellipse1_13" localSheetId="18">#REF!</definedName>
    <definedName name="Ellipse1_13" localSheetId="19">#REF!</definedName>
    <definedName name="Ellipse1_13" localSheetId="21">#REF!</definedName>
    <definedName name="Ellipse1_13" localSheetId="22">#REF!</definedName>
    <definedName name="Ellipse1_13">#REF!</definedName>
    <definedName name="Ellipse1_14" localSheetId="0">#REF!</definedName>
    <definedName name="Ellipse1_14" localSheetId="5">#REF!</definedName>
    <definedName name="Ellipse1_14" localSheetId="6">#REF!</definedName>
    <definedName name="Ellipse1_14" localSheetId="9">#REF!</definedName>
    <definedName name="Ellipse1_14" localSheetId="10">#REF!</definedName>
    <definedName name="Ellipse1_14" localSheetId="13">#REF!</definedName>
    <definedName name="Ellipse1_14" localSheetId="14">#REF!</definedName>
    <definedName name="Ellipse1_14" localSheetId="17">#REF!</definedName>
    <definedName name="Ellipse1_14" localSheetId="18">#REF!</definedName>
    <definedName name="Ellipse1_14" localSheetId="21">#REF!</definedName>
    <definedName name="Ellipse1_14" localSheetId="22">#REF!</definedName>
    <definedName name="Ellipse1_14">#REF!</definedName>
    <definedName name="Ellipse1_15" localSheetId="0">#REF!</definedName>
    <definedName name="Ellipse1_15" localSheetId="5">#REF!</definedName>
    <definedName name="Ellipse1_15" localSheetId="6">#REF!</definedName>
    <definedName name="Ellipse1_15" localSheetId="9">#REF!</definedName>
    <definedName name="Ellipse1_15" localSheetId="10">#REF!</definedName>
    <definedName name="Ellipse1_15" localSheetId="13">#REF!</definedName>
    <definedName name="Ellipse1_15" localSheetId="14">#REF!</definedName>
    <definedName name="Ellipse1_15" localSheetId="17">#REF!</definedName>
    <definedName name="Ellipse1_15" localSheetId="18">#REF!</definedName>
    <definedName name="Ellipse1_15" localSheetId="21">#REF!</definedName>
    <definedName name="Ellipse1_15" localSheetId="22">#REF!</definedName>
    <definedName name="Ellipse1_15">#REF!</definedName>
    <definedName name="Ellipse1_16" localSheetId="0">#REF!</definedName>
    <definedName name="Ellipse1_16" localSheetId="5">#REF!</definedName>
    <definedName name="Ellipse1_16" localSheetId="6">#REF!</definedName>
    <definedName name="Ellipse1_16" localSheetId="9">#REF!</definedName>
    <definedName name="Ellipse1_16" localSheetId="10">#REF!</definedName>
    <definedName name="Ellipse1_16" localSheetId="13">#REF!</definedName>
    <definedName name="Ellipse1_16" localSheetId="14">#REF!</definedName>
    <definedName name="Ellipse1_16" localSheetId="17">#REF!</definedName>
    <definedName name="Ellipse1_16" localSheetId="18">#REF!</definedName>
    <definedName name="Ellipse1_16" localSheetId="21">#REF!</definedName>
    <definedName name="Ellipse1_16" localSheetId="22">#REF!</definedName>
    <definedName name="Ellipse1_16">#REF!</definedName>
    <definedName name="Ellipse1_17" localSheetId="0">#REF!</definedName>
    <definedName name="Ellipse1_17" localSheetId="5">#REF!</definedName>
    <definedName name="Ellipse1_17" localSheetId="6">#REF!</definedName>
    <definedName name="Ellipse1_17" localSheetId="9">#REF!</definedName>
    <definedName name="Ellipse1_17" localSheetId="10">#REF!</definedName>
    <definedName name="Ellipse1_17" localSheetId="13">#REF!</definedName>
    <definedName name="Ellipse1_17" localSheetId="14">#REF!</definedName>
    <definedName name="Ellipse1_17" localSheetId="17">#REF!</definedName>
    <definedName name="Ellipse1_17" localSheetId="18">#REF!</definedName>
    <definedName name="Ellipse1_17" localSheetId="21">#REF!</definedName>
    <definedName name="Ellipse1_17" localSheetId="22">#REF!</definedName>
    <definedName name="Ellipse1_17">#REF!</definedName>
    <definedName name="Ellipse1_18" localSheetId="0">#REF!</definedName>
    <definedName name="Ellipse1_18" localSheetId="5">#REF!</definedName>
    <definedName name="Ellipse1_18" localSheetId="6">#REF!</definedName>
    <definedName name="Ellipse1_18" localSheetId="9">#REF!</definedName>
    <definedName name="Ellipse1_18" localSheetId="10">#REF!</definedName>
    <definedName name="Ellipse1_18" localSheetId="13">#REF!</definedName>
    <definedName name="Ellipse1_18" localSheetId="14">#REF!</definedName>
    <definedName name="Ellipse1_18" localSheetId="17">#REF!</definedName>
    <definedName name="Ellipse1_18" localSheetId="18">#REF!</definedName>
    <definedName name="Ellipse1_18" localSheetId="21">#REF!</definedName>
    <definedName name="Ellipse1_18" localSheetId="22">#REF!</definedName>
    <definedName name="Ellipse1_18">#REF!</definedName>
    <definedName name="Ellipse1_19" localSheetId="0">#REF!</definedName>
    <definedName name="Ellipse1_19" localSheetId="5">#REF!</definedName>
    <definedName name="Ellipse1_19" localSheetId="6">#REF!</definedName>
    <definedName name="Ellipse1_19" localSheetId="9">#REF!</definedName>
    <definedName name="Ellipse1_19" localSheetId="10">#REF!</definedName>
    <definedName name="Ellipse1_19" localSheetId="13">#REF!</definedName>
    <definedName name="Ellipse1_19" localSheetId="14">#REF!</definedName>
    <definedName name="Ellipse1_19" localSheetId="17">#REF!</definedName>
    <definedName name="Ellipse1_19" localSheetId="18">#REF!</definedName>
    <definedName name="Ellipse1_19" localSheetId="21">#REF!</definedName>
    <definedName name="Ellipse1_19" localSheetId="22">#REF!</definedName>
    <definedName name="Ellipse1_19">#REF!</definedName>
    <definedName name="Ellipse1_2">PlotDat1!$K$1:$L$33</definedName>
    <definedName name="Ellipse1_20" localSheetId="0">#REF!</definedName>
    <definedName name="Ellipse1_20" localSheetId="3">#REF!</definedName>
    <definedName name="Ellipse1_20" localSheetId="5">#REF!</definedName>
    <definedName name="Ellipse1_20" localSheetId="6">#REF!</definedName>
    <definedName name="Ellipse1_20" localSheetId="7">#REF!</definedName>
    <definedName name="Ellipse1_20" localSheetId="9">#REF!</definedName>
    <definedName name="Ellipse1_20" localSheetId="10">#REF!</definedName>
    <definedName name="Ellipse1_20" localSheetId="11">#REF!</definedName>
    <definedName name="Ellipse1_20" localSheetId="13">#REF!</definedName>
    <definedName name="Ellipse1_20" localSheetId="14">#REF!</definedName>
    <definedName name="Ellipse1_20" localSheetId="15">#REF!</definedName>
    <definedName name="Ellipse1_20" localSheetId="17">#REF!</definedName>
    <definedName name="Ellipse1_20" localSheetId="18">#REF!</definedName>
    <definedName name="Ellipse1_20" localSheetId="19">#REF!</definedName>
    <definedName name="Ellipse1_20" localSheetId="21">#REF!</definedName>
    <definedName name="Ellipse1_20" localSheetId="22">#REF!</definedName>
    <definedName name="Ellipse1_20">#REF!</definedName>
    <definedName name="Ellipse1_21" localSheetId="0">#REF!</definedName>
    <definedName name="Ellipse1_21" localSheetId="3">#REF!</definedName>
    <definedName name="Ellipse1_21" localSheetId="5">#REF!</definedName>
    <definedName name="Ellipse1_21" localSheetId="6">#REF!</definedName>
    <definedName name="Ellipse1_21" localSheetId="7">#REF!</definedName>
    <definedName name="Ellipse1_21" localSheetId="9">#REF!</definedName>
    <definedName name="Ellipse1_21" localSheetId="10">#REF!</definedName>
    <definedName name="Ellipse1_21" localSheetId="11">#REF!</definedName>
    <definedName name="Ellipse1_21" localSheetId="13">#REF!</definedName>
    <definedName name="Ellipse1_21" localSheetId="14">#REF!</definedName>
    <definedName name="Ellipse1_21" localSheetId="15">#REF!</definedName>
    <definedName name="Ellipse1_21" localSheetId="17">#REF!</definedName>
    <definedName name="Ellipse1_21" localSheetId="18">#REF!</definedName>
    <definedName name="Ellipse1_21" localSheetId="19">#REF!</definedName>
    <definedName name="Ellipse1_21" localSheetId="21">#REF!</definedName>
    <definedName name="Ellipse1_21" localSheetId="22">#REF!</definedName>
    <definedName name="Ellipse1_21">#REF!</definedName>
    <definedName name="Ellipse1_22" localSheetId="0">#REF!</definedName>
    <definedName name="Ellipse1_22" localSheetId="3">#REF!</definedName>
    <definedName name="Ellipse1_22" localSheetId="5">#REF!</definedName>
    <definedName name="Ellipse1_22" localSheetId="6">#REF!</definedName>
    <definedName name="Ellipse1_22" localSheetId="7">#REF!</definedName>
    <definedName name="Ellipse1_22" localSheetId="9">#REF!</definedName>
    <definedName name="Ellipse1_22" localSheetId="10">#REF!</definedName>
    <definedName name="Ellipse1_22" localSheetId="11">#REF!</definedName>
    <definedName name="Ellipse1_22" localSheetId="13">#REF!</definedName>
    <definedName name="Ellipse1_22" localSheetId="14">#REF!</definedName>
    <definedName name="Ellipse1_22" localSheetId="15">#REF!</definedName>
    <definedName name="Ellipse1_22" localSheetId="17">#REF!</definedName>
    <definedName name="Ellipse1_22" localSheetId="18">#REF!</definedName>
    <definedName name="Ellipse1_22" localSheetId="19">#REF!</definedName>
    <definedName name="Ellipse1_22" localSheetId="21">#REF!</definedName>
    <definedName name="Ellipse1_22" localSheetId="22">#REF!</definedName>
    <definedName name="Ellipse1_22">#REF!</definedName>
    <definedName name="Ellipse1_23" localSheetId="0">#REF!</definedName>
    <definedName name="Ellipse1_23" localSheetId="5">#REF!</definedName>
    <definedName name="Ellipse1_23" localSheetId="6">#REF!</definedName>
    <definedName name="Ellipse1_23" localSheetId="9">#REF!</definedName>
    <definedName name="Ellipse1_23" localSheetId="10">#REF!</definedName>
    <definedName name="Ellipse1_23" localSheetId="13">#REF!</definedName>
    <definedName name="Ellipse1_23" localSheetId="14">#REF!</definedName>
    <definedName name="Ellipse1_23" localSheetId="17">#REF!</definedName>
    <definedName name="Ellipse1_23" localSheetId="18">#REF!</definedName>
    <definedName name="Ellipse1_23" localSheetId="21">#REF!</definedName>
    <definedName name="Ellipse1_23" localSheetId="22">#REF!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fdf_F" localSheetId="5">#REF!</definedName>
    <definedName name="fdf_F" localSheetId="6">#REF!</definedName>
    <definedName name="fdf_F" localSheetId="9">#REF!</definedName>
    <definedName name="fdf_F" localSheetId="10">#REF!</definedName>
    <definedName name="fdf_F" localSheetId="13">#REF!</definedName>
    <definedName name="fdf_F" localSheetId="14">#REF!</definedName>
    <definedName name="fdf_F" localSheetId="17">#REF!</definedName>
    <definedName name="fdf_F" localSheetId="18">#REF!</definedName>
    <definedName name="fdf_F" localSheetId="21">#REF!</definedName>
    <definedName name="fdf_F" localSheetId="22">#REF!</definedName>
    <definedName name="fdf_F">#REF!</definedName>
    <definedName name="Probe_Data_w_Locs" localSheetId="6">#REF!</definedName>
    <definedName name="Probe_Data_w_Locs" localSheetId="10">#REF!</definedName>
    <definedName name="Probe_Data_w_Locs" localSheetId="14">#REF!</definedName>
    <definedName name="Probe_Data_w_Locs" localSheetId="18">#REF!</definedName>
    <definedName name="Probe_Data_w_Locs" localSheetId="22">#REF!</definedName>
    <definedName name="Probe_Data_w_Locs">#REF!</definedName>
    <definedName name="tVisualGrainClassIndex" localSheetId="6">#REF!</definedName>
    <definedName name="tVisualGrainClassIndex" localSheetId="10">#REF!</definedName>
    <definedName name="tVisualGrainClassIndex" localSheetId="14">#REF!</definedName>
    <definedName name="tVisualGrainClassIndex" localSheetId="18">#REF!</definedName>
    <definedName name="tVisualGrainClassIndex" localSheetId="22">#REF!</definedName>
    <definedName name="tVisualGrainClassInd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49" l="1"/>
  <c r="E23" i="49"/>
  <c r="D11" i="53"/>
  <c r="D10" i="53"/>
  <c r="C11" i="53"/>
  <c r="C10" i="53"/>
  <c r="P5" i="42"/>
  <c r="P6" i="42"/>
  <c r="P9" i="42"/>
  <c r="P18" i="42"/>
  <c r="P19" i="42"/>
  <c r="P21" i="42"/>
  <c r="P22" i="42"/>
  <c r="P23" i="42"/>
  <c r="P30" i="42"/>
  <c r="P38" i="42"/>
  <c r="P39" i="42"/>
  <c r="P46" i="42"/>
  <c r="P70" i="42"/>
  <c r="P71" i="42"/>
  <c r="P86" i="42"/>
  <c r="P87" i="42"/>
  <c r="P3" i="42"/>
  <c r="N29" i="42"/>
  <c r="O29" i="42"/>
  <c r="N30" i="42"/>
  <c r="O30" i="42"/>
  <c r="N31" i="42"/>
  <c r="O31" i="42"/>
  <c r="N32" i="42"/>
  <c r="O32" i="42"/>
  <c r="N33" i="42"/>
  <c r="O33" i="42"/>
  <c r="N34" i="42"/>
  <c r="O34" i="42"/>
  <c r="N35" i="42"/>
  <c r="O35" i="42"/>
  <c r="N36" i="42"/>
  <c r="O36" i="42"/>
  <c r="N37" i="42"/>
  <c r="O37" i="42"/>
  <c r="N38" i="42"/>
  <c r="O38" i="42"/>
  <c r="N39" i="42"/>
  <c r="O39" i="42"/>
  <c r="N40" i="42"/>
  <c r="O40" i="42"/>
  <c r="N41" i="42"/>
  <c r="O41" i="42"/>
  <c r="N42" i="42"/>
  <c r="O42" i="42"/>
  <c r="P42" i="42" s="1"/>
  <c r="N43" i="42"/>
  <c r="O43" i="42"/>
  <c r="N44" i="42"/>
  <c r="O44" i="42"/>
  <c r="N45" i="42"/>
  <c r="O45" i="42"/>
  <c r="N46" i="42"/>
  <c r="O46" i="42"/>
  <c r="N47" i="42"/>
  <c r="P47" i="42" s="1"/>
  <c r="O47" i="42"/>
  <c r="N48" i="42"/>
  <c r="O48" i="42"/>
  <c r="N49" i="42"/>
  <c r="O49" i="42"/>
  <c r="N50" i="42"/>
  <c r="P50" i="42" s="1"/>
  <c r="O50" i="42"/>
  <c r="N51" i="42"/>
  <c r="P51" i="42" s="1"/>
  <c r="O51" i="42"/>
  <c r="N52" i="42"/>
  <c r="O52" i="42"/>
  <c r="P52" i="42" s="1"/>
  <c r="N53" i="42"/>
  <c r="O53" i="42"/>
  <c r="N54" i="42"/>
  <c r="P54" i="42" s="1"/>
  <c r="O54" i="42"/>
  <c r="N55" i="42"/>
  <c r="O55" i="42"/>
  <c r="N56" i="42"/>
  <c r="O56" i="42"/>
  <c r="N57" i="42"/>
  <c r="O57" i="42"/>
  <c r="N58" i="42"/>
  <c r="O58" i="42"/>
  <c r="N59" i="42"/>
  <c r="O59" i="42"/>
  <c r="N60" i="42"/>
  <c r="O60" i="42"/>
  <c r="N61" i="42"/>
  <c r="O61" i="42"/>
  <c r="N62" i="42"/>
  <c r="P62" i="42" s="1"/>
  <c r="O62" i="42"/>
  <c r="N63" i="42"/>
  <c r="P63" i="42" s="1"/>
  <c r="O63" i="42"/>
  <c r="N64" i="42"/>
  <c r="O64" i="42"/>
  <c r="N65" i="42"/>
  <c r="O65" i="42"/>
  <c r="N66" i="42"/>
  <c r="O66" i="42"/>
  <c r="P66" i="42" s="1"/>
  <c r="N67" i="42"/>
  <c r="O67" i="42"/>
  <c r="N68" i="42"/>
  <c r="O68" i="42"/>
  <c r="N69" i="42"/>
  <c r="O69" i="42"/>
  <c r="N70" i="42"/>
  <c r="O70" i="42"/>
  <c r="N71" i="42"/>
  <c r="O71" i="42"/>
  <c r="N72" i="42"/>
  <c r="O72" i="42"/>
  <c r="N73" i="42"/>
  <c r="O73" i="42"/>
  <c r="N74" i="42"/>
  <c r="P74" i="42" s="1"/>
  <c r="O74" i="42"/>
  <c r="N75" i="42"/>
  <c r="P75" i="42" s="1"/>
  <c r="O75" i="42"/>
  <c r="N76" i="42"/>
  <c r="O76" i="42"/>
  <c r="P76" i="42" s="1"/>
  <c r="N77" i="42"/>
  <c r="O77" i="42"/>
  <c r="N78" i="42"/>
  <c r="P78" i="42" s="1"/>
  <c r="O78" i="42"/>
  <c r="N79" i="42"/>
  <c r="O79" i="42"/>
  <c r="N80" i="42"/>
  <c r="O80" i="42"/>
  <c r="N81" i="42"/>
  <c r="O81" i="42"/>
  <c r="N82" i="42"/>
  <c r="O82" i="42"/>
  <c r="N83" i="42"/>
  <c r="O83" i="42"/>
  <c r="N84" i="42"/>
  <c r="O84" i="42"/>
  <c r="N85" i="42"/>
  <c r="O85" i="42"/>
  <c r="N86" i="42"/>
  <c r="O86" i="42"/>
  <c r="N87" i="42"/>
  <c r="O87" i="42"/>
  <c r="N88" i="42"/>
  <c r="O88" i="42"/>
  <c r="N89" i="42"/>
  <c r="O89" i="42"/>
  <c r="N90" i="42"/>
  <c r="O90" i="42"/>
  <c r="P90" i="42" s="1"/>
  <c r="N91" i="42"/>
  <c r="O91" i="42"/>
  <c r="N92" i="42"/>
  <c r="O92" i="42"/>
  <c r="N4" i="42"/>
  <c r="O4" i="42"/>
  <c r="N5" i="42"/>
  <c r="O5" i="42"/>
  <c r="N6" i="42"/>
  <c r="O6" i="42"/>
  <c r="N7" i="42"/>
  <c r="O7" i="42"/>
  <c r="N8" i="42"/>
  <c r="O8" i="42"/>
  <c r="N9" i="42"/>
  <c r="O9" i="42"/>
  <c r="N10" i="42"/>
  <c r="O10" i="42"/>
  <c r="N11" i="42"/>
  <c r="O11" i="42"/>
  <c r="N12" i="42"/>
  <c r="O12" i="42"/>
  <c r="N13" i="42"/>
  <c r="O13" i="42"/>
  <c r="P13" i="42" s="1"/>
  <c r="N14" i="42"/>
  <c r="O14" i="42"/>
  <c r="N15" i="42"/>
  <c r="O15" i="42"/>
  <c r="N16" i="42"/>
  <c r="O16" i="42"/>
  <c r="N17" i="42"/>
  <c r="O17" i="42"/>
  <c r="N18" i="42"/>
  <c r="O18" i="42"/>
  <c r="N19" i="42"/>
  <c r="O19" i="42"/>
  <c r="N20" i="42"/>
  <c r="O20" i="42"/>
  <c r="N21" i="42"/>
  <c r="O21" i="42"/>
  <c r="N22" i="42"/>
  <c r="O22" i="42"/>
  <c r="N23" i="42"/>
  <c r="O23" i="42"/>
  <c r="N24" i="42"/>
  <c r="O24" i="42"/>
  <c r="N25" i="42"/>
  <c r="O25" i="42"/>
  <c r="P25" i="42" s="1"/>
  <c r="N26" i="42"/>
  <c r="O26" i="42"/>
  <c r="N27" i="42"/>
  <c r="O27" i="42"/>
  <c r="N28" i="42"/>
  <c r="O28" i="42"/>
  <c r="O3" i="42"/>
  <c r="N3" i="42"/>
  <c r="E10" i="49"/>
  <c r="E9" i="49"/>
  <c r="E12" i="49" s="1"/>
  <c r="E25" i="49" l="1"/>
  <c r="D12" i="53"/>
  <c r="C12" i="53"/>
  <c r="P28" i="42"/>
  <c r="P16" i="42"/>
  <c r="P4" i="42"/>
  <c r="P81" i="42"/>
  <c r="P69" i="42"/>
  <c r="P57" i="42"/>
  <c r="P45" i="42"/>
  <c r="P33" i="42"/>
  <c r="P27" i="42"/>
  <c r="P15" i="42"/>
  <c r="P92" i="42"/>
  <c r="P80" i="42"/>
  <c r="P68" i="42"/>
  <c r="P56" i="42"/>
  <c r="P44" i="42"/>
  <c r="P32" i="42"/>
  <c r="P26" i="42"/>
  <c r="P14" i="42"/>
  <c r="P91" i="42"/>
  <c r="P79" i="42"/>
  <c r="P67" i="42"/>
  <c r="P55" i="42"/>
  <c r="P43" i="42"/>
  <c r="P31" i="42"/>
  <c r="P24" i="42"/>
  <c r="P12" i="42"/>
  <c r="P89" i="42"/>
  <c r="P77" i="42"/>
  <c r="P65" i="42"/>
  <c r="P53" i="42"/>
  <c r="P41" i="42"/>
  <c r="P29" i="42"/>
  <c r="P11" i="42"/>
  <c r="P88" i="42"/>
  <c r="P64" i="42"/>
  <c r="P40" i="42"/>
  <c r="P10" i="42"/>
  <c r="P20" i="42"/>
  <c r="P8" i="42"/>
  <c r="P85" i="42"/>
  <c r="P73" i="42"/>
  <c r="P61" i="42"/>
  <c r="P49" i="42"/>
  <c r="P37" i="42"/>
  <c r="P7" i="42"/>
  <c r="P84" i="42"/>
  <c r="P72" i="42"/>
  <c r="P60" i="42"/>
  <c r="P48" i="42"/>
  <c r="P36" i="42"/>
  <c r="P83" i="42"/>
  <c r="P59" i="42"/>
  <c r="P35" i="42"/>
  <c r="P17" i="42"/>
  <c r="P82" i="42"/>
  <c r="P58" i="42"/>
  <c r="P34" i="42"/>
  <c r="E11" i="49"/>
  <c r="D21" i="50"/>
  <c r="D20" i="50"/>
  <c r="D23" i="50" s="1"/>
  <c r="D20" i="48"/>
  <c r="D19" i="48"/>
  <c r="D18" i="48"/>
  <c r="AG8" i="48"/>
  <c r="AG11" i="48" s="1"/>
  <c r="F8" i="48"/>
  <c r="G8" i="48"/>
  <c r="J8" i="48"/>
  <c r="K8" i="48"/>
  <c r="P8" i="48"/>
  <c r="P11" i="48" s="1"/>
  <c r="Q8" i="48"/>
  <c r="Q11" i="48" s="1"/>
  <c r="Z8" i="48"/>
  <c r="AA8" i="48"/>
  <c r="AA11" i="48" s="1"/>
  <c r="AD8" i="48"/>
  <c r="AE8" i="48"/>
  <c r="AF8" i="48"/>
  <c r="AH8" i="48"/>
  <c r="AH10" i="48" s="1"/>
  <c r="AI8" i="48"/>
  <c r="AI10" i="48" s="1"/>
  <c r="AJ8" i="48"/>
  <c r="AJ10" i="48" s="1"/>
  <c r="AK8" i="48"/>
  <c r="AK11" i="48" s="1"/>
  <c r="AL8" i="48"/>
  <c r="AM8" i="48"/>
  <c r="AN8" i="48"/>
  <c r="AO8" i="48"/>
  <c r="AP8" i="48"/>
  <c r="AP11" i="48" s="1"/>
  <c r="AQ8" i="48"/>
  <c r="AQ11" i="48" s="1"/>
  <c r="AS8" i="48"/>
  <c r="AU8" i="48"/>
  <c r="AU11" i="48" s="1"/>
  <c r="AV8" i="48"/>
  <c r="AV11" i="48" s="1"/>
  <c r="AW8" i="48"/>
  <c r="AX8" i="48"/>
  <c r="AX11" i="48" s="1"/>
  <c r="AY8" i="48"/>
  <c r="AY11" i="48" s="1"/>
  <c r="AZ8" i="48"/>
  <c r="BA8" i="48"/>
  <c r="BB8" i="48"/>
  <c r="BC8" i="48"/>
  <c r="BD8" i="48"/>
  <c r="BD11" i="48" s="1"/>
  <c r="BE8" i="48"/>
  <c r="BE11" i="48" s="1"/>
  <c r="BF8" i="48"/>
  <c r="BF11" i="48" s="1"/>
  <c r="BG8" i="48"/>
  <c r="BG10" i="48" s="1"/>
  <c r="BH8" i="48"/>
  <c r="BH11" i="48" s="1"/>
  <c r="BI8" i="48"/>
  <c r="BJ8" i="48"/>
  <c r="BJ10" i="48" s="1"/>
  <c r="BK8" i="48"/>
  <c r="BK11" i="48" s="1"/>
  <c r="BM8" i="48"/>
  <c r="BM11" i="48" s="1"/>
  <c r="BO8" i="48"/>
  <c r="BO11" i="48" s="1"/>
  <c r="BP8" i="48"/>
  <c r="BP11" i="48" s="1"/>
  <c r="BQ8" i="48"/>
  <c r="BQ11" i="48" s="1"/>
  <c r="BS8" i="48"/>
  <c r="BS11" i="48" s="1"/>
  <c r="BT8" i="48"/>
  <c r="BT11" i="48" s="1"/>
  <c r="BU8" i="48"/>
  <c r="BU11" i="48" s="1"/>
  <c r="BV8" i="48"/>
  <c r="BV11" i="48" s="1"/>
  <c r="F9" i="48"/>
  <c r="G9" i="48"/>
  <c r="J9" i="48"/>
  <c r="K9" i="48"/>
  <c r="P9" i="48"/>
  <c r="P10" i="48" s="1"/>
  <c r="Q9" i="48"/>
  <c r="Q10" i="48" s="1"/>
  <c r="Z9" i="48"/>
  <c r="Z10" i="48" s="1"/>
  <c r="AA9" i="48"/>
  <c r="AA10" i="48" s="1"/>
  <c r="AD9" i="48"/>
  <c r="AD10" i="48" s="1"/>
  <c r="AE9" i="48"/>
  <c r="AF9" i="48"/>
  <c r="AG9" i="48"/>
  <c r="AH9" i="48"/>
  <c r="AI9" i="48"/>
  <c r="AJ9" i="48"/>
  <c r="AK9" i="48"/>
  <c r="AL9" i="48"/>
  <c r="AM9" i="48"/>
  <c r="AN9" i="48"/>
  <c r="AO9" i="48"/>
  <c r="AO10" i="48" s="1"/>
  <c r="AP9" i="48"/>
  <c r="AP10" i="48" s="1"/>
  <c r="AQ9" i="48"/>
  <c r="AQ10" i="48" s="1"/>
  <c r="AS9" i="48"/>
  <c r="AS10" i="48" s="1"/>
  <c r="AU9" i="48"/>
  <c r="AU10" i="48" s="1"/>
  <c r="AV9" i="48"/>
  <c r="AV10" i="48" s="1"/>
  <c r="AW9" i="48"/>
  <c r="AW10" i="48" s="1"/>
  <c r="AX9" i="48"/>
  <c r="AX10" i="48" s="1"/>
  <c r="AY9" i="48"/>
  <c r="AY10" i="48" s="1"/>
  <c r="AZ9" i="48"/>
  <c r="AZ10" i="48" s="1"/>
  <c r="BA9" i="48"/>
  <c r="BA10" i="48" s="1"/>
  <c r="BB9" i="48"/>
  <c r="BB10" i="48" s="1"/>
  <c r="BC9" i="48"/>
  <c r="BC10" i="48" s="1"/>
  <c r="BD9" i="48"/>
  <c r="BE9" i="48"/>
  <c r="BE10" i="48" s="1"/>
  <c r="BF9" i="48"/>
  <c r="BF10" i="48" s="1"/>
  <c r="BG9" i="48"/>
  <c r="BH9" i="48"/>
  <c r="BI9" i="48"/>
  <c r="BJ9" i="48"/>
  <c r="BK9" i="48"/>
  <c r="BM9" i="48"/>
  <c r="BM10" i="48" s="1"/>
  <c r="BO9" i="48"/>
  <c r="BO10" i="48" s="1"/>
  <c r="BP9" i="48"/>
  <c r="BQ9" i="48"/>
  <c r="BS9" i="48"/>
  <c r="BS10" i="48" s="1"/>
  <c r="BT9" i="48"/>
  <c r="BT10" i="48" s="1"/>
  <c r="BU9" i="48"/>
  <c r="BU10" i="48" s="1"/>
  <c r="BV9" i="48"/>
  <c r="BV10" i="48" s="1"/>
  <c r="G10" i="48"/>
  <c r="J10" i="48"/>
  <c r="K10" i="48"/>
  <c r="AE10" i="48"/>
  <c r="AF10" i="48"/>
  <c r="AG10" i="48"/>
  <c r="AL10" i="48"/>
  <c r="BQ10" i="48"/>
  <c r="F11" i="48"/>
  <c r="G11" i="48"/>
  <c r="J11" i="48"/>
  <c r="K11" i="48"/>
  <c r="AD11" i="48"/>
  <c r="AE11" i="48"/>
  <c r="AF11" i="48"/>
  <c r="AH11" i="48"/>
  <c r="AL11" i="48"/>
  <c r="D8" i="50"/>
  <c r="D11" i="50" s="1"/>
  <c r="AC6" i="48"/>
  <c r="AC7" i="48"/>
  <c r="Y6" i="48"/>
  <c r="Y7" i="48"/>
  <c r="W6" i="48"/>
  <c r="W7" i="48"/>
  <c r="U6" i="48"/>
  <c r="U7" i="48"/>
  <c r="S6" i="48"/>
  <c r="S7" i="48"/>
  <c r="O6" i="48"/>
  <c r="O7" i="48"/>
  <c r="M6" i="48"/>
  <c r="M7" i="48"/>
  <c r="I7" i="48"/>
  <c r="I6" i="48"/>
  <c r="E7" i="48"/>
  <c r="E6" i="48"/>
  <c r="AT9" i="50"/>
  <c r="AT8" i="50"/>
  <c r="AT11" i="50" s="1"/>
  <c r="Q9" i="50"/>
  <c r="Q8" i="50"/>
  <c r="Q11" i="50" s="1"/>
  <c r="BE9" i="50"/>
  <c r="BE8" i="50"/>
  <c r="BE11" i="50" s="1"/>
  <c r="AQ7" i="50"/>
  <c r="AQ6" i="50"/>
  <c r="AL7" i="50"/>
  <c r="AL6" i="50"/>
  <c r="AG7" i="50"/>
  <c r="AG6" i="50"/>
  <c r="W7" i="50"/>
  <c r="W6" i="50"/>
  <c r="BI8" i="50"/>
  <c r="BI11" i="50" s="1"/>
  <c r="BJ8" i="50"/>
  <c r="BJ10" i="50" s="1"/>
  <c r="BK8" i="50"/>
  <c r="BK10" i="50" s="1"/>
  <c r="BI9" i="50"/>
  <c r="BJ9" i="50"/>
  <c r="BK9" i="50"/>
  <c r="BH9" i="50"/>
  <c r="BH8" i="50"/>
  <c r="BH11" i="50" s="1"/>
  <c r="BF9" i="50"/>
  <c r="BF8" i="50"/>
  <c r="BF11" i="50" s="1"/>
  <c r="BD7" i="50"/>
  <c r="BD6" i="50"/>
  <c r="BA10" i="50"/>
  <c r="BB9" i="50"/>
  <c r="BB8" i="50"/>
  <c r="BB11" i="50" s="1"/>
  <c r="AW8" i="50"/>
  <c r="AW11" i="50" s="1"/>
  <c r="AX8" i="50"/>
  <c r="AX11" i="50" s="1"/>
  <c r="AY8" i="50"/>
  <c r="AY11" i="50" s="1"/>
  <c r="AW9" i="50"/>
  <c r="AX9" i="50"/>
  <c r="AY9" i="50"/>
  <c r="AV9" i="50"/>
  <c r="AV8" i="50"/>
  <c r="AV11" i="50" s="1"/>
  <c r="AR8" i="50"/>
  <c r="AR11" i="50" s="1"/>
  <c r="AS8" i="50"/>
  <c r="AS11" i="50" s="1"/>
  <c r="AR9" i="50"/>
  <c r="AS9" i="50"/>
  <c r="AO9" i="50"/>
  <c r="AN9" i="50"/>
  <c r="AM9" i="50"/>
  <c r="AO8" i="50"/>
  <c r="AO11" i="50" s="1"/>
  <c r="AN8" i="50"/>
  <c r="AN11" i="50" s="1"/>
  <c r="AM8" i="50"/>
  <c r="AM11" i="50" s="1"/>
  <c r="AI7" i="50"/>
  <c r="AI6" i="50"/>
  <c r="AJ9" i="50"/>
  <c r="AJ8" i="50"/>
  <c r="AJ11" i="50" s="1"/>
  <c r="AD8" i="50"/>
  <c r="AD11" i="50" s="1"/>
  <c r="AE8" i="50"/>
  <c r="AE11" i="50" s="1"/>
  <c r="AD9" i="50"/>
  <c r="AD10" i="50" s="1"/>
  <c r="AE9" i="50"/>
  <c r="AE10" i="50" s="1"/>
  <c r="AC7" i="50"/>
  <c r="AC6" i="50"/>
  <c r="Z9" i="50"/>
  <c r="Y9" i="50"/>
  <c r="X9" i="50"/>
  <c r="Z8" i="50"/>
  <c r="Z11" i="50" s="1"/>
  <c r="Y8" i="50"/>
  <c r="Y11" i="50" s="1"/>
  <c r="X8" i="50"/>
  <c r="X11" i="50" s="1"/>
  <c r="S8" i="50"/>
  <c r="S11" i="50" s="1"/>
  <c r="T8" i="50"/>
  <c r="T11" i="50" s="1"/>
  <c r="U8" i="50"/>
  <c r="S9" i="50"/>
  <c r="T9" i="50"/>
  <c r="T10" i="50" s="1"/>
  <c r="U9" i="50"/>
  <c r="U11" i="50"/>
  <c r="R9" i="50"/>
  <c r="R8" i="50"/>
  <c r="R11" i="50" s="1"/>
  <c r="N8" i="50"/>
  <c r="N11" i="50" s="1"/>
  <c r="O8" i="50"/>
  <c r="O11" i="50" s="1"/>
  <c r="P8" i="50"/>
  <c r="N9" i="50"/>
  <c r="O9" i="50"/>
  <c r="P9" i="50"/>
  <c r="M9" i="50"/>
  <c r="M8" i="50"/>
  <c r="M11" i="50" s="1"/>
  <c r="I9" i="50"/>
  <c r="H9" i="50"/>
  <c r="I8" i="50"/>
  <c r="I11" i="50" s="1"/>
  <c r="H8" i="50"/>
  <c r="H11" i="50" s="1"/>
  <c r="D9" i="50"/>
  <c r="F7" i="50"/>
  <c r="F6" i="50"/>
  <c r="U10" i="50" l="1"/>
  <c r="S10" i="50"/>
  <c r="AV10" i="50"/>
  <c r="BI10" i="50"/>
  <c r="M10" i="50"/>
  <c r="AS10" i="50"/>
  <c r="AR10" i="50"/>
  <c r="BK11" i="50"/>
  <c r="X10" i="50"/>
  <c r="Y10" i="50"/>
  <c r="AT10" i="50"/>
  <c r="BJ11" i="50"/>
  <c r="Q10" i="50"/>
  <c r="AW10" i="50"/>
  <c r="BH10" i="48"/>
  <c r="F10" i="48"/>
  <c r="BP10" i="48"/>
  <c r="AN10" i="48"/>
  <c r="BG11" i="48"/>
  <c r="BJ11" i="48"/>
  <c r="AK10" i="48"/>
  <c r="BD10" i="48"/>
  <c r="BI10" i="48"/>
  <c r="AJ11" i="48"/>
  <c r="AI11" i="48"/>
  <c r="BK10" i="48"/>
  <c r="AM10" i="48"/>
  <c r="AM10" i="50"/>
  <c r="H10" i="50"/>
  <c r="Z10" i="50"/>
  <c r="AJ10" i="50"/>
  <c r="AY10" i="50"/>
  <c r="AX10" i="50"/>
  <c r="R10" i="50"/>
  <c r="D22" i="50"/>
  <c r="P10" i="50"/>
  <c r="BB10" i="50"/>
  <c r="AO10" i="50"/>
  <c r="O10" i="50"/>
  <c r="AN10" i="50"/>
  <c r="I10" i="50"/>
  <c r="N10" i="50"/>
  <c r="BE10" i="50"/>
  <c r="BH10" i="50"/>
  <c r="BF10" i="50"/>
  <c r="P11" i="50"/>
  <c r="D10" i="50"/>
  <c r="C92" i="40" l="1"/>
  <c r="C91" i="40"/>
  <c r="C90" i="40"/>
  <c r="C89" i="40"/>
  <c r="C88" i="40"/>
  <c r="C87" i="40"/>
  <c r="C85" i="40"/>
  <c r="C84" i="40"/>
  <c r="C83" i="40"/>
  <c r="C82" i="40"/>
  <c r="C81" i="40"/>
  <c r="C80" i="40"/>
  <c r="C79" i="40"/>
  <c r="C78" i="40"/>
  <c r="C77" i="40"/>
  <c r="C76" i="40"/>
  <c r="C75" i="40"/>
  <c r="C74" i="40"/>
  <c r="C73" i="40"/>
  <c r="C72" i="40"/>
  <c r="C71" i="40"/>
  <c r="C70" i="40"/>
  <c r="C69" i="40"/>
  <c r="C68" i="40"/>
  <c r="C67" i="40"/>
  <c r="C66" i="40"/>
  <c r="C65" i="40"/>
  <c r="C64" i="40"/>
  <c r="C63" i="40"/>
  <c r="C62" i="40"/>
  <c r="C61" i="40"/>
  <c r="C60" i="40"/>
  <c r="C59" i="40"/>
  <c r="C58" i="40"/>
  <c r="C57" i="40"/>
  <c r="C56" i="40"/>
  <c r="C55" i="40"/>
  <c r="C92" i="39"/>
  <c r="C91" i="39"/>
  <c r="C90" i="39"/>
  <c r="C89" i="39"/>
  <c r="C88" i="39"/>
  <c r="C87" i="39"/>
  <c r="C85" i="39"/>
  <c r="C84" i="39"/>
  <c r="C83" i="39"/>
  <c r="C82" i="39"/>
  <c r="C81" i="39"/>
  <c r="C80" i="39"/>
  <c r="C79" i="39"/>
  <c r="C78" i="39"/>
  <c r="C77" i="39"/>
  <c r="C76" i="39"/>
  <c r="C75" i="39"/>
  <c r="C74" i="39"/>
  <c r="C73" i="39"/>
  <c r="C72" i="39"/>
  <c r="C71" i="39"/>
  <c r="C70" i="39"/>
  <c r="C69" i="39"/>
  <c r="C68" i="39"/>
  <c r="C67" i="39"/>
  <c r="C66" i="39"/>
  <c r="C65" i="39"/>
  <c r="C64" i="39"/>
  <c r="C63" i="39"/>
  <c r="C62" i="39"/>
  <c r="C61" i="39"/>
  <c r="C60" i="39"/>
  <c r="C59" i="39"/>
  <c r="C58" i="39"/>
  <c r="C57" i="39"/>
  <c r="C56" i="39"/>
  <c r="C55" i="39"/>
  <c r="B82" i="51"/>
  <c r="B81" i="51"/>
  <c r="B80" i="51"/>
  <c r="B79" i="51"/>
  <c r="B78" i="51"/>
  <c r="B77" i="51"/>
  <c r="B75" i="51"/>
  <c r="B74" i="51"/>
  <c r="B73" i="51"/>
  <c r="B72" i="51"/>
  <c r="B71" i="51"/>
  <c r="B70" i="51"/>
  <c r="B69" i="51"/>
  <c r="B68" i="51"/>
  <c r="B67" i="51"/>
  <c r="B66" i="51"/>
  <c r="B65" i="51"/>
  <c r="B64" i="51"/>
  <c r="B63" i="51"/>
  <c r="B62" i="51"/>
  <c r="B61" i="51"/>
  <c r="B60" i="51"/>
  <c r="B59" i="51"/>
  <c r="B58" i="51"/>
  <c r="B57" i="51"/>
  <c r="B56" i="51"/>
  <c r="B55" i="51"/>
  <c r="B54" i="51"/>
  <c r="B53" i="51"/>
  <c r="B52" i="51"/>
  <c r="B51" i="51"/>
  <c r="B50" i="51"/>
  <c r="B49" i="51"/>
  <c r="B48" i="51"/>
  <c r="B47" i="51"/>
  <c r="B46" i="51"/>
  <c r="B45" i="51"/>
  <c r="BD5" i="50"/>
  <c r="BD4" i="50"/>
  <c r="AQ5" i="50"/>
  <c r="AQ4" i="50"/>
  <c r="AL5" i="50"/>
  <c r="AL4" i="50"/>
  <c r="AG5" i="50"/>
  <c r="AG4" i="50"/>
  <c r="AI4" i="50"/>
  <c r="AI5" i="50"/>
  <c r="AC5" i="50"/>
  <c r="AC4" i="50"/>
  <c r="W5" i="50"/>
  <c r="W4" i="50"/>
  <c r="L5" i="50"/>
  <c r="L4" i="50"/>
  <c r="F5" i="50"/>
  <c r="F4" i="50"/>
  <c r="AC5" i="48"/>
  <c r="AC4" i="48"/>
  <c r="Y5" i="48"/>
  <c r="Y4" i="48"/>
  <c r="U5" i="48"/>
  <c r="U4" i="48"/>
  <c r="S5" i="48"/>
  <c r="S4" i="48"/>
  <c r="W5" i="48"/>
  <c r="W4" i="48"/>
  <c r="O5" i="48"/>
  <c r="O4" i="48"/>
  <c r="M5" i="48"/>
  <c r="M4" i="48"/>
  <c r="I5" i="48"/>
  <c r="I4" i="48"/>
  <c r="E5" i="48"/>
  <c r="E4" i="48"/>
  <c r="W9" i="48" l="1"/>
  <c r="W10" i="48" s="1"/>
  <c r="W8" i="48"/>
  <c r="W11" i="48" s="1"/>
  <c r="M9" i="48"/>
  <c r="M8" i="48"/>
  <c r="M11" i="48" s="1"/>
  <c r="O9" i="48"/>
  <c r="O8" i="48"/>
  <c r="O11" i="48" s="1"/>
  <c r="S8" i="48"/>
  <c r="S11" i="48" s="1"/>
  <c r="S9" i="48"/>
  <c r="S10" i="48" s="1"/>
  <c r="U9" i="48"/>
  <c r="U8" i="48"/>
  <c r="U11" i="48" s="1"/>
  <c r="Y9" i="48"/>
  <c r="Y10" i="48" s="1"/>
  <c r="Y8" i="48"/>
  <c r="Y11" i="48" s="1"/>
  <c r="AC9" i="48"/>
  <c r="AC8" i="48"/>
  <c r="AC11" i="48" s="1"/>
  <c r="E8" i="48"/>
  <c r="E11" i="48" s="1"/>
  <c r="E9" i="48"/>
  <c r="E10" i="48" s="1"/>
  <c r="I8" i="48"/>
  <c r="I11" i="48" s="1"/>
  <c r="I9" i="48"/>
  <c r="I10" i="48" s="1"/>
  <c r="AG9" i="50"/>
  <c r="AG8" i="50"/>
  <c r="AG11" i="50" s="1"/>
  <c r="AQ9" i="50"/>
  <c r="AQ8" i="50"/>
  <c r="AQ11" i="50" s="1"/>
  <c r="AI8" i="50"/>
  <c r="AI11" i="50" s="1"/>
  <c r="AI9" i="50"/>
  <c r="AI10" i="50" s="1"/>
  <c r="AL9" i="50"/>
  <c r="AL8" i="50"/>
  <c r="AL11" i="50" s="1"/>
  <c r="BD9" i="50"/>
  <c r="BD8" i="50"/>
  <c r="BD11" i="50" s="1"/>
  <c r="F8" i="50"/>
  <c r="F11" i="50" s="1"/>
  <c r="F9" i="50"/>
  <c r="F10" i="50" s="1"/>
  <c r="L9" i="50"/>
  <c r="L8" i="50"/>
  <c r="L11" i="50" s="1"/>
  <c r="W9" i="50"/>
  <c r="W8" i="50"/>
  <c r="W11" i="50" s="1"/>
  <c r="AC9" i="50"/>
  <c r="AC8" i="50"/>
  <c r="AC11" i="50" s="1"/>
  <c r="AC10" i="50" l="1"/>
  <c r="AC10" i="48"/>
  <c r="O10" i="48"/>
  <c r="M10" i="48"/>
  <c r="U10" i="48"/>
  <c r="L10" i="50"/>
  <c r="AQ10" i="50"/>
  <c r="W10" i="50"/>
  <c r="BD10" i="50"/>
  <c r="AL10" i="50"/>
  <c r="AG10" i="50"/>
</calcChain>
</file>

<file path=xl/sharedStrings.xml><?xml version="1.0" encoding="utf-8"?>
<sst xmlns="http://schemas.openxmlformats.org/spreadsheetml/2006/main" count="7299" uniqueCount="831">
  <si>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</si>
  <si>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</si>
  <si>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</si>
  <si>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</si>
  <si>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</si>
  <si>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</si>
  <si>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</si>
  <si>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</si>
  <si>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</si>
  <si>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</si>
  <si>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</si>
  <si>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</si>
  <si>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</si>
  <si>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</si>
  <si>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</si>
  <si>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</si>
  <si>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</si>
  <si>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</si>
  <si>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</si>
  <si>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</si>
  <si>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Table 1 Geochronological Da (3)</t>
  </si>
  <si>
    <t>Concordia1</t>
  </si>
  <si>
    <t>L5:P14</t>
  </si>
  <si>
    <t>Project_Number</t>
  </si>
  <si>
    <t>Project_Name</t>
  </si>
  <si>
    <t>Publication_Number</t>
  </si>
  <si>
    <t>Total_Samples_Analyzed</t>
  </si>
  <si>
    <t>NTS_Sheet_250K</t>
  </si>
  <si>
    <t>NTS_Sheet_50K</t>
  </si>
  <si>
    <t>Laboratory</t>
  </si>
  <si>
    <t>Size_Fraction_If_Applicable</t>
  </si>
  <si>
    <t>Analyte</t>
  </si>
  <si>
    <t>Project_Lead</t>
  </si>
  <si>
    <t>MGS</t>
  </si>
  <si>
    <t>Laboratory_Report_Number</t>
  </si>
  <si>
    <t>Analytical_Method</t>
  </si>
  <si>
    <t>Lab_Analytical_Package_Code</t>
  </si>
  <si>
    <t>NAD83</t>
  </si>
  <si>
    <t>Unit</t>
  </si>
  <si>
    <t>perc</t>
  </si>
  <si>
    <t>Sample_ID</t>
  </si>
  <si>
    <t>Project_Information</t>
  </si>
  <si>
    <t xml:space="preserve">Sample_Medium </t>
  </si>
  <si>
    <t>Sample_Aliquot</t>
  </si>
  <si>
    <t>Organization_Responsible</t>
  </si>
  <si>
    <t>Publication_Release_Date</t>
  </si>
  <si>
    <t>Datum_For_Sample_Locations</t>
  </si>
  <si>
    <t>Sample_Preparation_Methodology</t>
  </si>
  <si>
    <t>Purpose</t>
  </si>
  <si>
    <t>Till</t>
  </si>
  <si>
    <t>Li</t>
  </si>
  <si>
    <t>ICP-OES</t>
  </si>
  <si>
    <t>ICP-MS; ICP-OES</t>
  </si>
  <si>
    <t>Li_ppm</t>
  </si>
  <si>
    <t>C</t>
  </si>
  <si>
    <t>Horizon</t>
  </si>
  <si>
    <t>Original</t>
  </si>
  <si>
    <t>Analysis_Information</t>
  </si>
  <si>
    <t>UTM_Zone</t>
  </si>
  <si>
    <t>Easting</t>
  </si>
  <si>
    <t>Northing</t>
  </si>
  <si>
    <t>Material</t>
  </si>
  <si>
    <t>0.5 g</t>
  </si>
  <si>
    <t>Depth_From_m</t>
  </si>
  <si>
    <t>Depth_To_m</t>
  </si>
  <si>
    <t>Tel: 1-800-223-5215 (General Enquiry)</t>
  </si>
  <si>
    <t>Tel: 204-945-6569 (Resource Centre)</t>
  </si>
  <si>
    <t>Fax: 204-945-8427</t>
  </si>
  <si>
    <t>Metadata</t>
  </si>
  <si>
    <t>Certified standard value</t>
  </si>
  <si>
    <t>Analytical_Digestion_If_Applicable</t>
  </si>
  <si>
    <t>Site_ID</t>
  </si>
  <si>
    <t>Site_Type</t>
  </si>
  <si>
    <t>Section</t>
  </si>
  <si>
    <t>by T.J. Hodder</t>
  </si>
  <si>
    <t>112-22-503-A01_63</t>
  </si>
  <si>
    <t>112-23-005-A01_63</t>
  </si>
  <si>
    <t>112-23-008-A01_63</t>
  </si>
  <si>
    <t>112-23-023-A01_63</t>
  </si>
  <si>
    <t>112-23-028-A01_63</t>
  </si>
  <si>
    <t>112-23-060-A01_63</t>
  </si>
  <si>
    <t>112-23-062-A01_63</t>
  </si>
  <si>
    <t>112-23-068-A01_63</t>
  </si>
  <si>
    <t>112-23-075-A01_63</t>
  </si>
  <si>
    <t>112-23-077-A01_63</t>
  </si>
  <si>
    <t>112-23-081-A01_63</t>
  </si>
  <si>
    <t>112-23-083-A01_63</t>
  </si>
  <si>
    <t>112-23-092-A01_63</t>
  </si>
  <si>
    <t>112-23-094-A01_63</t>
  </si>
  <si>
    <t>112-23-095-A01_63</t>
  </si>
  <si>
    <t>112-23-097-A01_63</t>
  </si>
  <si>
    <t>112-23-101-A01_63</t>
  </si>
  <si>
    <t>112-23-104-A01_63</t>
  </si>
  <si>
    <t>112-23-107-A01_63</t>
  </si>
  <si>
    <t>112-23-109-A01_63</t>
  </si>
  <si>
    <t>112-23-115-A01_63</t>
  </si>
  <si>
    <t>112-23-115-B01_63</t>
  </si>
  <si>
    <t>112-23-116-A01_63</t>
  </si>
  <si>
    <t>112-23-124-A01_63</t>
  </si>
  <si>
    <t>112-23-129-A01_63</t>
  </si>
  <si>
    <t>112-23-130-A01_63</t>
  </si>
  <si>
    <t>112-22-503-A01_1_2</t>
  </si>
  <si>
    <t>112-23-005-A01_1_2</t>
  </si>
  <si>
    <t>112-23-008-A01_1_2</t>
  </si>
  <si>
    <t>112-23-023-A01_1_2</t>
  </si>
  <si>
    <t>112-23-028-A01_1_2</t>
  </si>
  <si>
    <t>112-23-060-A01_1_2</t>
  </si>
  <si>
    <t>112-23-062-A01_1_2</t>
  </si>
  <si>
    <t>112-23-068-A01_1_2</t>
  </si>
  <si>
    <t>112-23-075-A01_1_2</t>
  </si>
  <si>
    <t>112-23-077-A01_1_2</t>
  </si>
  <si>
    <t>112-23-081-A01_1_2</t>
  </si>
  <si>
    <t>112-23-083-A01_1_2</t>
  </si>
  <si>
    <t>112-23-092-A01_1_2</t>
  </si>
  <si>
    <t>112-23-094-A01_1_2</t>
  </si>
  <si>
    <t>112-23-095-A01_1_2</t>
  </si>
  <si>
    <t>112-23-097-A01_1_2</t>
  </si>
  <si>
    <t>112-23-101-A01_1_2</t>
  </si>
  <si>
    <t>112-23-104-A01_1_2</t>
  </si>
  <si>
    <t>112-23-107-A01_1_2</t>
  </si>
  <si>
    <t>112-23-109-A01_1_2</t>
  </si>
  <si>
    <t>112-23-115-A01_1_2</t>
  </si>
  <si>
    <t>112-23-115-B01_1_2</t>
  </si>
  <si>
    <t>112-23-116-A01_1_2</t>
  </si>
  <si>
    <t>112-23-124-A01_1_2</t>
  </si>
  <si>
    <t>112-23-129-A01_1_2</t>
  </si>
  <si>
    <t>112-23-130-A01_1_2</t>
  </si>
  <si>
    <t>112-22-503</t>
  </si>
  <si>
    <t>112-23-005</t>
  </si>
  <si>
    <t>112-23-008</t>
  </si>
  <si>
    <t>112-23-023</t>
  </si>
  <si>
    <t>112-23-028</t>
  </si>
  <si>
    <t>112-23-060</t>
  </si>
  <si>
    <t>112-23-062</t>
  </si>
  <si>
    <t>112-23-068</t>
  </si>
  <si>
    <t>112-23-075</t>
  </si>
  <si>
    <t>112-23-077</t>
  </si>
  <si>
    <t>112-23-081</t>
  </si>
  <si>
    <t>112-23-083</t>
  </si>
  <si>
    <t>112-23-092</t>
  </si>
  <si>
    <t>112-23-094</t>
  </si>
  <si>
    <t>112-23-095</t>
  </si>
  <si>
    <t>112-23-097</t>
  </si>
  <si>
    <t>112-23-101</t>
  </si>
  <si>
    <t>112-23-104</t>
  </si>
  <si>
    <t>112-23-107</t>
  </si>
  <si>
    <t>112-23-109</t>
  </si>
  <si>
    <t>112-23-115</t>
  </si>
  <si>
    <t>112-23-116</t>
  </si>
  <si>
    <t>112-23-124</t>
  </si>
  <si>
    <t>112-23-129</t>
  </si>
  <si>
    <t>112-23-130</t>
  </si>
  <si>
    <t>Surface</t>
  </si>
  <si>
    <t>Till-1</t>
  </si>
  <si>
    <t>Till-2</t>
  </si>
  <si>
    <t>Lab repeat</t>
  </si>
  <si>
    <t>&lt;0.063</t>
  </si>
  <si>
    <t>1–2</t>
  </si>
  <si>
    <t>115-20-011-A01</t>
  </si>
  <si>
    <t>112-20-019-B01</t>
  </si>
  <si>
    <t>115-20-021-A01</t>
  </si>
  <si>
    <t>115-20-025-A01</t>
  </si>
  <si>
    <t>115-20-027-A01</t>
  </si>
  <si>
    <t>115-20-029-A01</t>
  </si>
  <si>
    <t>115-20-032-A01</t>
  </si>
  <si>
    <t>115-20-034-A01</t>
  </si>
  <si>
    <t>115-20-036-A01</t>
  </si>
  <si>
    <t>115-20-038-A01</t>
  </si>
  <si>
    <t>115-20-057-A01</t>
  </si>
  <si>
    <t>115-20-057-B01</t>
  </si>
  <si>
    <t>115-20-074-A01</t>
  </si>
  <si>
    <t>115-20-086-A01</t>
  </si>
  <si>
    <t>115-20-093-A01</t>
  </si>
  <si>
    <t>115-20-093-C01</t>
  </si>
  <si>
    <t>&lt;0.1</t>
  </si>
  <si>
    <t>G-2023-3024</t>
  </si>
  <si>
    <t>&lt;0.063 mm and 1–2 mm</t>
  </si>
  <si>
    <t>CaMg%</t>
  </si>
  <si>
    <t>WR/TR1</t>
  </si>
  <si>
    <t>--</t>
  </si>
  <si>
    <t>0.125 g</t>
  </si>
  <si>
    <t>0.1 g</t>
  </si>
  <si>
    <t>MGS2022_010</t>
  </si>
  <si>
    <t>&lt;0.01</t>
  </si>
  <si>
    <t>&lt;1</t>
  </si>
  <si>
    <t>Zr_AR_ICPMS_ppm</t>
  </si>
  <si>
    <t>Zn_AR_ICPMS_ppm</t>
  </si>
  <si>
    <t>Yb_AR_ICPMS_ppm</t>
  </si>
  <si>
    <t>Y_AR_ICPMS_ppm</t>
  </si>
  <si>
    <t>W_AR_ICPMS_ppm</t>
  </si>
  <si>
    <t>V_AR_ICPMS_ppm</t>
  </si>
  <si>
    <t>U_AR_ICPMS_ppm</t>
  </si>
  <si>
    <t>Th_AR_ICPMS_ppm</t>
  </si>
  <si>
    <t>Te_AR_ICPMS_ppm</t>
  </si>
  <si>
    <t>Tb_AR_ICPMS_ppm</t>
  </si>
  <si>
    <t>Ta_AR_ICPMS_ppm</t>
  </si>
  <si>
    <t>Sn_AR_ICPMS_ppm</t>
  </si>
  <si>
    <t>Sm_AR_ICPMS_ppm</t>
  </si>
  <si>
    <t>Se_AR_ICPMS_ppm</t>
  </si>
  <si>
    <t>Sc_AR_ICPMS_ppm</t>
  </si>
  <si>
    <t>Sb_AR_ICPMS_ppm</t>
  </si>
  <si>
    <t>Rb_AR_ICPMS_ppm</t>
  </si>
  <si>
    <t>Pr_AR_ICPMS_ppm</t>
  </si>
  <si>
    <t>PbSUM_AR_ICPMS_ppm</t>
  </si>
  <si>
    <t>Pb208_AR_ICPMS_ppm</t>
  </si>
  <si>
    <t>Pb207_AR_ICPMS_ppm</t>
  </si>
  <si>
    <t>Pb206_AR_ICPMS_ppm</t>
  </si>
  <si>
    <t>Pb204_AR_ICPMS_ppm</t>
  </si>
  <si>
    <t>Ni_AR_ICPMS_ppm</t>
  </si>
  <si>
    <t>Nd_AR_ICPMS_ppm</t>
  </si>
  <si>
    <t>Nb_AR_ICPMS_ppm</t>
  </si>
  <si>
    <t>Mo_AR_ICPMS_ppm</t>
  </si>
  <si>
    <t>Ho_AR_ICPMS_ppm</t>
  </si>
  <si>
    <t>Hg_AR_ICPMS_ppm</t>
  </si>
  <si>
    <t>Hf_AR_ICPMS_ppm</t>
  </si>
  <si>
    <t>Ge_AR_ICPMS_ppm</t>
  </si>
  <si>
    <t>Gd_AR_ICPMS_ppm</t>
  </si>
  <si>
    <t>Ga_AR_ICPMS_ppm</t>
  </si>
  <si>
    <t>Eu_AR_ICPMS_ppm</t>
  </si>
  <si>
    <t>Er_AR_ICPMS_ppm</t>
  </si>
  <si>
    <t>Dy_AR_ICPMS_ppm</t>
  </si>
  <si>
    <t>Cu_AR_ICPMS_ppm</t>
  </si>
  <si>
    <t>Cs_AR_ICPMS_ppm</t>
  </si>
  <si>
    <t>Co_AR_ICPMS_ppm</t>
  </si>
  <si>
    <t>Cd_AR_ICPMS_ppm</t>
  </si>
  <si>
    <t>Bi_AR_ICPMS_ppm</t>
  </si>
  <si>
    <t>Be_AR_ICPMS_ppm</t>
  </si>
  <si>
    <t>Au_AR_ICPMS_ppm</t>
  </si>
  <si>
    <t>As_AR_ICPMS_ppm</t>
  </si>
  <si>
    <t>Ag_AR_ICPMS_ppm</t>
  </si>
  <si>
    <t>Sr_AR_ICPOES_ppm</t>
  </si>
  <si>
    <t>S_AR_ICPOES_ppm</t>
  </si>
  <si>
    <t>MnO_AR_ICPOES_perc</t>
  </si>
  <si>
    <t>MgO_AR_ICPOES_perc</t>
  </si>
  <si>
    <t>Li_AR_ICPOES_ppm</t>
  </si>
  <si>
    <t>La_AR_ICPOES_ppm</t>
  </si>
  <si>
    <t>Cr_AR_ICPOES_ppm</t>
  </si>
  <si>
    <t>Ce_AR_ICPOES_ppm</t>
  </si>
  <si>
    <t>CaO_AR_ICPOES_perc</t>
  </si>
  <si>
    <t>Ba_AR_ICPOES_ppm</t>
  </si>
  <si>
    <t>As_AR_ICPOES_ppm</t>
  </si>
  <si>
    <t>Li _AR_ICPOES_ppm</t>
  </si>
  <si>
    <t xml:space="preserve">112-23-099-A01_1_2 </t>
  </si>
  <si>
    <t>MGS blind standard (OREAS 46)</t>
  </si>
  <si>
    <t xml:space="preserve">OREAS 46 </t>
  </si>
  <si>
    <t xml:space="preserve">112-23-099-A01_63 </t>
  </si>
  <si>
    <t xml:space="preserve">112-22-499-A01_1_2 </t>
  </si>
  <si>
    <t>MGS blind standard (OREAS 750) for Li determination</t>
  </si>
  <si>
    <t xml:space="preserve">112-22-499-A01_63 </t>
  </si>
  <si>
    <t>Lab standard</t>
  </si>
  <si>
    <t xml:space="preserve">112-23-068-A01_1_2 </t>
  </si>
  <si>
    <t xml:space="preserve">112-23-068-B01_1_2 </t>
  </si>
  <si>
    <t>Field duplicate</t>
  </si>
  <si>
    <t xml:space="preserve">112-23-068-A01_63 </t>
  </si>
  <si>
    <t xml:space="preserve">112-23-068-B01_63 </t>
  </si>
  <si>
    <t xml:space="preserve">112-23-097-A01_63 R </t>
  </si>
  <si>
    <t xml:space="preserve">112-23-130-A01_63 R </t>
  </si>
  <si>
    <t>Ag_4Acid_ICPOES_ppm</t>
  </si>
  <si>
    <t>As_4Acid_ICPOES_ppm</t>
  </si>
  <si>
    <t>Ba_4Acid_ICPOES_ppm</t>
  </si>
  <si>
    <t>Be_4Acid_ICPOES_ppm</t>
  </si>
  <si>
    <t>CaO_4Acid_ICPOES_perc</t>
  </si>
  <si>
    <t>Cd_4Acid_ICPOES_ppm</t>
  </si>
  <si>
    <t>Ce_4Acid_ICPOES_ppm</t>
  </si>
  <si>
    <t>Co_4Acid_ICPOES_ppm</t>
  </si>
  <si>
    <t>Cr_4Acid_ICPOES_ppm</t>
  </si>
  <si>
    <t>Cu_4Acid_ICPOES_ppm</t>
  </si>
  <si>
    <t>Dy_4Acid_ICPOES_ppm</t>
  </si>
  <si>
    <t>Er_4Acid_ICPOES_ppm</t>
  </si>
  <si>
    <t>Eu_4Acid_ICPOES_ppm</t>
  </si>
  <si>
    <t>Ga_4Acid_ICPOES_ppm</t>
  </si>
  <si>
    <t>Gd_4Acid_ICPOES_ppm</t>
  </si>
  <si>
    <t>Hf_4Acid_ICPOES_ppm</t>
  </si>
  <si>
    <t>Ho_4Acid_ICPOES_ppm</t>
  </si>
  <si>
    <t>La_4Acid_ICPOES_ppm</t>
  </si>
  <si>
    <t>Li_4Acid_ICPOES_ppm</t>
  </si>
  <si>
    <t>MgO_4Acid_ICPOES_perc</t>
  </si>
  <si>
    <t>MnO_4Acid_ICPOES_perc</t>
  </si>
  <si>
    <t>Mo_4Acid_ICPOES_ppm</t>
  </si>
  <si>
    <t>Nb_4Acid_ICPOES_ppm</t>
  </si>
  <si>
    <t>Nd_4Acid_ICPOES_ppm</t>
  </si>
  <si>
    <t>Ni_4Acid_ICPOES_ppm</t>
  </si>
  <si>
    <t>Pb_4Acid_ICPOES_ppm</t>
  </si>
  <si>
    <t>Pr_4Acid_ICPOES_ppm</t>
  </si>
  <si>
    <t>S_4Acid_ICPOES_ppm</t>
  </si>
  <si>
    <t>Sc_4Acid_ICPOES_ppm</t>
  </si>
  <si>
    <t>Sm_4Acid_ICPOES_ppm</t>
  </si>
  <si>
    <t>Sn_4Acid_ICPOES_ppm</t>
  </si>
  <si>
    <t>Sr_4Acid_ICPOES_ppm</t>
  </si>
  <si>
    <t>Ta_4Acid_ICPOES_ppm</t>
  </si>
  <si>
    <t>Tb_4Acid_ICPOES_ppm</t>
  </si>
  <si>
    <t>Th_4Acid_ICPOES_ppm</t>
  </si>
  <si>
    <t>TiO2_4Acid_ICPOES_perc</t>
  </si>
  <si>
    <t>V_4Acid_ICPOES_ppm</t>
  </si>
  <si>
    <t>W_4Acid_ICPOES_ppm</t>
  </si>
  <si>
    <t>Y_4Acid_ICPOES_ppm</t>
  </si>
  <si>
    <t>Yb_4Acid_ICPOES_ppm</t>
  </si>
  <si>
    <t>Zn_4Acid_ICPOES_ppm</t>
  </si>
  <si>
    <t>Zr_4Acid_ICPOES_ppm</t>
  </si>
  <si>
    <t>&lt;2</t>
  </si>
  <si>
    <t>&lt;0.2</t>
  </si>
  <si>
    <t>CAR218</t>
  </si>
  <si>
    <t>Ag_FUS_ICPMS_ppm</t>
  </si>
  <si>
    <t>As_FUS_ICPMS_ppm</t>
  </si>
  <si>
    <t>Ba_FUS_ICPMS_ppm</t>
  </si>
  <si>
    <t>Be_FUS_ICPMS_ppm</t>
  </si>
  <si>
    <t>Bi_FUS_ICPMS_ppm</t>
  </si>
  <si>
    <t>Cd_FUS_ICPMS_ppm</t>
  </si>
  <si>
    <t>Ce_FUS_ICPMS_ppm</t>
  </si>
  <si>
    <t>Co_FUS_ICPMS_ppm</t>
  </si>
  <si>
    <t>Cs_FUS_ICPMS_ppm</t>
  </si>
  <si>
    <t>Cu_FUS_ICPMS_ppm</t>
  </si>
  <si>
    <t>Dy_FUS_ICPMS_ppm</t>
  </si>
  <si>
    <t>Er_FUS_ICPMS_ppm</t>
  </si>
  <si>
    <t>Eu_FUS_ICPMS_ppm</t>
  </si>
  <si>
    <t>Ga_FUS_ICPMS_ppm</t>
  </si>
  <si>
    <t>Gd_FUS_ICPMS_ppm</t>
  </si>
  <si>
    <t>Ge_FUS_ICPMS_ppm</t>
  </si>
  <si>
    <t>Hf_FUS_ICPMS_ppm</t>
  </si>
  <si>
    <t>Hg_FUS_ICPMS_ppm</t>
  </si>
  <si>
    <t>Ho_FUS_ICPMS_ppm</t>
  </si>
  <si>
    <t>La_FUS_ICPMS_ppm</t>
  </si>
  <si>
    <t>Lu_FUS_ICPMS_ppm</t>
  </si>
  <si>
    <t>Mo_FUS_ICPMS_ppm</t>
  </si>
  <si>
    <t>Nb_FUS_ICPMS_ppm</t>
  </si>
  <si>
    <t>Nd_FUS_ICPMS_ppm</t>
  </si>
  <si>
    <t>Ni_FUS_ICPMS_ppm</t>
  </si>
  <si>
    <t>Pb204_FUS_ICPMS_ppm</t>
  </si>
  <si>
    <t>Pb206_FUS_ICPMS_ppm</t>
  </si>
  <si>
    <t>Pb207_FUS_ICPMS_ppm</t>
  </si>
  <si>
    <t>Pb208_FUS_ICPMS_ppm</t>
  </si>
  <si>
    <t>PbSUM_FUS_ICPMS_ppm</t>
  </si>
  <si>
    <t>Pr_FUS_ICPMS_ppm</t>
  </si>
  <si>
    <t>Rb_FUS_ICPMS_ppm</t>
  </si>
  <si>
    <t>Sb_FUS_ICPMS_ppm</t>
  </si>
  <si>
    <t>Se_FUS_ICPMS_ppm</t>
  </si>
  <si>
    <t>Sm_FUS_ICPMS_ppm</t>
  </si>
  <si>
    <t>Sn_FUS_ICPMS_ppm</t>
  </si>
  <si>
    <t>Sr_FUS_ICPMS_ppm</t>
  </si>
  <si>
    <t>Ta_FUS_ICPMS_ppm</t>
  </si>
  <si>
    <t>Tb_FUS_ICPMS_ppm</t>
  </si>
  <si>
    <t>Te_FUS_ICPMS_ppm</t>
  </si>
  <si>
    <t>Th_FUS_ICPMS_ppm</t>
  </si>
  <si>
    <t>Tm_FUS_ICPMS_ppm</t>
  </si>
  <si>
    <t>U_FUS_ICPMS_ppm</t>
  </si>
  <si>
    <t>W_FUS_ICPMS_ppm</t>
  </si>
  <si>
    <t>Y_FUS_ICPMS_ppm</t>
  </si>
  <si>
    <t>Yb_FUS_ICPMS_ppm</t>
  </si>
  <si>
    <t>Zn_FUS_ICPMS_ppm</t>
  </si>
  <si>
    <t>Zr_FUS_ICPMS_ppm</t>
  </si>
  <si>
    <t>CaO_FUS_ICPOES_perc</t>
  </si>
  <si>
    <t>Cr_FUS_ICPOES_ppm</t>
  </si>
  <si>
    <t>MgO_FUS_ICPOES_perc</t>
  </si>
  <si>
    <t>MnO_FUS_ICPOES_perc</t>
  </si>
  <si>
    <t>Sc_FUS_ICPOES_ppm</t>
  </si>
  <si>
    <t>V_FUS_ICPOES_ppm</t>
  </si>
  <si>
    <t/>
  </si>
  <si>
    <t>Ca_HCl_ICPOES_perc</t>
  </si>
  <si>
    <t>Mg_HCl_ICPOES_perc</t>
  </si>
  <si>
    <t>LOI_perc</t>
  </si>
  <si>
    <t>Total_perc</t>
  </si>
  <si>
    <t>SY5</t>
  </si>
  <si>
    <t>DCB01</t>
  </si>
  <si>
    <t xml:space="preserve">115-20-005-A01 </t>
  </si>
  <si>
    <t>Glaciofluvial diamict?</t>
  </si>
  <si>
    <t>Glaciolacustrine diamict?</t>
  </si>
  <si>
    <t>till</t>
  </si>
  <si>
    <t>Till - 1</t>
  </si>
  <si>
    <t>Till - 2</t>
  </si>
  <si>
    <t>Washed till</t>
  </si>
  <si>
    <t>Sand and gravel</t>
  </si>
  <si>
    <t>Multiple</t>
  </si>
  <si>
    <t>B/C</t>
  </si>
  <si>
    <t>B</t>
  </si>
  <si>
    <t>Diamicton over sorted sediment</t>
  </si>
  <si>
    <t>OREAS 149 meas</t>
  </si>
  <si>
    <t xml:space="preserve">115-20-093-C01 R </t>
  </si>
  <si>
    <t>Average</t>
  </si>
  <si>
    <r>
      <t>%_RSD</t>
    </r>
    <r>
      <rPr>
        <vertAlign val="superscript"/>
        <sz val="10"/>
        <color theme="1"/>
        <rFont val="Calibri"/>
        <family val="2"/>
        <scheme val="minor"/>
      </rPr>
      <t>1</t>
    </r>
  </si>
  <si>
    <r>
      <t>%_RD</t>
    </r>
    <r>
      <rPr>
        <vertAlign val="superscript"/>
        <sz val="10"/>
        <rFont val="Calibri"/>
        <family val="2"/>
        <scheme val="minor"/>
      </rPr>
      <t>2</t>
    </r>
  </si>
  <si>
    <t>Li_NaPerFus_ICPOES_ppm</t>
  </si>
  <si>
    <t>OREAS 750 (certified value for 4-acid)</t>
  </si>
  <si>
    <t>OREAS 750 (certified value for peroxide fusion ICP)</t>
  </si>
  <si>
    <t>OREAS 149 (certified value for peroxide fusion ICP)</t>
  </si>
  <si>
    <t>&lt; 0.005</t>
  </si>
  <si>
    <t>&lt; 0.2</t>
  </si>
  <si>
    <r>
      <t>Al</t>
    </r>
    <r>
      <rPr>
        <vertAlign val="subscript"/>
        <sz val="10"/>
        <rFont val="Calibri"/>
        <family val="2"/>
        <scheme val="minor"/>
      </rPr>
      <t>2</t>
    </r>
    <r>
      <rPr>
        <sz val="10"/>
        <rFont val="Calibri"/>
        <family val="2"/>
        <scheme val="minor"/>
      </rPr>
      <t>O</t>
    </r>
    <r>
      <rPr>
        <vertAlign val="subscript"/>
        <sz val="10"/>
        <rFont val="Calibri"/>
        <family val="2"/>
        <scheme val="minor"/>
      </rPr>
      <t>3</t>
    </r>
  </si>
  <si>
    <t>CaO</t>
  </si>
  <si>
    <r>
      <t>Fe</t>
    </r>
    <r>
      <rPr>
        <vertAlign val="subscript"/>
        <sz val="10"/>
        <rFont val="Calibri"/>
        <family val="2"/>
        <scheme val="minor"/>
      </rPr>
      <t>2</t>
    </r>
    <r>
      <rPr>
        <sz val="10"/>
        <rFont val="Calibri"/>
        <family val="2"/>
        <scheme val="minor"/>
      </rPr>
      <t>O</t>
    </r>
    <r>
      <rPr>
        <vertAlign val="subscript"/>
        <sz val="10"/>
        <rFont val="Calibri"/>
        <family val="2"/>
        <scheme val="minor"/>
      </rPr>
      <t>3</t>
    </r>
  </si>
  <si>
    <r>
      <t>K</t>
    </r>
    <r>
      <rPr>
        <vertAlign val="subscript"/>
        <sz val="10"/>
        <rFont val="Calibri"/>
        <family val="2"/>
        <scheme val="minor"/>
      </rPr>
      <t>2</t>
    </r>
    <r>
      <rPr>
        <sz val="10"/>
        <rFont val="Calibri"/>
        <family val="2"/>
        <scheme val="minor"/>
      </rPr>
      <t>O</t>
    </r>
  </si>
  <si>
    <t>MgO</t>
  </si>
  <si>
    <t>MnO</t>
  </si>
  <si>
    <r>
      <t>Na</t>
    </r>
    <r>
      <rPr>
        <vertAlign val="subscript"/>
        <sz val="10"/>
        <rFont val="Calibri"/>
        <family val="2"/>
        <scheme val="minor"/>
      </rPr>
      <t>2</t>
    </r>
    <r>
      <rPr>
        <sz val="10"/>
        <rFont val="Calibri"/>
        <family val="2"/>
        <scheme val="minor"/>
      </rPr>
      <t>O</t>
    </r>
  </si>
  <si>
    <r>
      <t>P</t>
    </r>
    <r>
      <rPr>
        <vertAlign val="subscript"/>
        <sz val="10"/>
        <rFont val="Calibri"/>
        <family val="2"/>
        <scheme val="minor"/>
      </rPr>
      <t>2</t>
    </r>
    <r>
      <rPr>
        <sz val="10"/>
        <rFont val="Calibri"/>
        <family val="2"/>
        <scheme val="minor"/>
      </rPr>
      <t>O</t>
    </r>
    <r>
      <rPr>
        <vertAlign val="subscript"/>
        <sz val="10"/>
        <rFont val="Calibri"/>
        <family val="2"/>
        <scheme val="minor"/>
      </rPr>
      <t>5</t>
    </r>
  </si>
  <si>
    <r>
      <t>SiO</t>
    </r>
    <r>
      <rPr>
        <vertAlign val="subscript"/>
        <sz val="10"/>
        <rFont val="Calibri"/>
        <family val="2"/>
        <scheme val="minor"/>
      </rPr>
      <t>2</t>
    </r>
  </si>
  <si>
    <r>
      <t>TiO</t>
    </r>
    <r>
      <rPr>
        <vertAlign val="subscript"/>
        <sz val="10"/>
        <rFont val="Calibri"/>
        <family val="2"/>
        <scheme val="minor"/>
      </rPr>
      <t>2</t>
    </r>
  </si>
  <si>
    <t>LOI</t>
  </si>
  <si>
    <t>ICP-MS</t>
  </si>
  <si>
    <t>Ag</t>
  </si>
  <si>
    <t>ppm</t>
  </si>
  <si>
    <t>As</t>
  </si>
  <si>
    <t>Ba</t>
  </si>
  <si>
    <t>Be</t>
  </si>
  <si>
    <t>Bi</t>
  </si>
  <si>
    <t>Cd</t>
  </si>
  <si>
    <t>Ce</t>
  </si>
  <si>
    <t>Co</t>
  </si>
  <si>
    <t>Cr</t>
  </si>
  <si>
    <t>Cs</t>
  </si>
  <si>
    <t>Cu</t>
  </si>
  <si>
    <t>Dy</t>
  </si>
  <si>
    <t>Er</t>
  </si>
  <si>
    <t>Eu</t>
  </si>
  <si>
    <t>Ga</t>
  </si>
  <si>
    <t>Gd</t>
  </si>
  <si>
    <t>Ge</t>
  </si>
  <si>
    <t>Hf</t>
  </si>
  <si>
    <t>Hg</t>
  </si>
  <si>
    <t>Ho</t>
  </si>
  <si>
    <t>La</t>
  </si>
  <si>
    <t>Lu</t>
  </si>
  <si>
    <t>Mo</t>
  </si>
  <si>
    <t>Nb</t>
  </si>
  <si>
    <t>Nd</t>
  </si>
  <si>
    <t>Ni</t>
  </si>
  <si>
    <t>Pb</t>
  </si>
  <si>
    <t>Pr</t>
  </si>
  <si>
    <t>Rb</t>
  </si>
  <si>
    <t>Sb</t>
  </si>
  <si>
    <t>Se</t>
  </si>
  <si>
    <t>Sc</t>
  </si>
  <si>
    <t>Sm</t>
  </si>
  <si>
    <t>Sn</t>
  </si>
  <si>
    <t>Sr</t>
  </si>
  <si>
    <t>Ta</t>
  </si>
  <si>
    <t>Tb</t>
  </si>
  <si>
    <t>Te</t>
  </si>
  <si>
    <t>Th</t>
  </si>
  <si>
    <t>Tm</t>
  </si>
  <si>
    <t>U</t>
  </si>
  <si>
    <t>V</t>
  </si>
  <si>
    <t>W</t>
  </si>
  <si>
    <t>Y</t>
  </si>
  <si>
    <t>Yb</t>
  </si>
  <si>
    <t>Zn</t>
  </si>
  <si>
    <t>Zr</t>
  </si>
  <si>
    <r>
      <t>SiO</t>
    </r>
    <r>
      <rPr>
        <b/>
        <vertAlign val="subscript"/>
        <sz val="10"/>
        <color rgb="FF000000"/>
        <rFont val="Calibri"/>
        <family val="2"/>
        <scheme val="minor"/>
      </rPr>
      <t>2</t>
    </r>
    <r>
      <rPr>
        <b/>
        <sz val="10"/>
        <color indexed="8"/>
        <rFont val="Calibri"/>
        <family val="2"/>
        <scheme val="minor"/>
      </rPr>
      <t>_FUS_ICPOES_perc</t>
    </r>
  </si>
  <si>
    <r>
      <t>Al</t>
    </r>
    <r>
      <rPr>
        <b/>
        <vertAlign val="subscript"/>
        <sz val="10"/>
        <color rgb="FF000000"/>
        <rFont val="Calibri"/>
        <family val="2"/>
        <scheme val="minor"/>
      </rPr>
      <t>2</t>
    </r>
    <r>
      <rPr>
        <b/>
        <sz val="10"/>
        <color indexed="8"/>
        <rFont val="Calibri"/>
        <family val="2"/>
        <scheme val="minor"/>
      </rPr>
      <t>O</t>
    </r>
    <r>
      <rPr>
        <b/>
        <vertAlign val="subscript"/>
        <sz val="10"/>
        <color rgb="FF000000"/>
        <rFont val="Calibri"/>
        <family val="2"/>
        <scheme val="minor"/>
      </rPr>
      <t>3</t>
    </r>
    <r>
      <rPr>
        <b/>
        <sz val="10"/>
        <color indexed="8"/>
        <rFont val="Calibri"/>
        <family val="2"/>
        <scheme val="minor"/>
      </rPr>
      <t>_FUS_ICPOES_perc</t>
    </r>
  </si>
  <si>
    <r>
      <t>Fe</t>
    </r>
    <r>
      <rPr>
        <b/>
        <vertAlign val="subscript"/>
        <sz val="10"/>
        <color rgb="FF000000"/>
        <rFont val="Calibri"/>
        <family val="2"/>
        <scheme val="minor"/>
      </rPr>
      <t>2</t>
    </r>
    <r>
      <rPr>
        <b/>
        <sz val="10"/>
        <color indexed="8"/>
        <rFont val="Calibri"/>
        <family val="2"/>
        <scheme val="minor"/>
      </rPr>
      <t>O</t>
    </r>
    <r>
      <rPr>
        <b/>
        <vertAlign val="subscript"/>
        <sz val="10"/>
        <color rgb="FF000000"/>
        <rFont val="Calibri"/>
        <family val="2"/>
        <scheme val="minor"/>
      </rPr>
      <t>3</t>
    </r>
    <r>
      <rPr>
        <b/>
        <sz val="10"/>
        <color indexed="8"/>
        <rFont val="Calibri"/>
        <family val="2"/>
        <scheme val="minor"/>
      </rPr>
      <t>_FUS_ICPOES_perc</t>
    </r>
  </si>
  <si>
    <r>
      <t>Na</t>
    </r>
    <r>
      <rPr>
        <b/>
        <vertAlign val="subscript"/>
        <sz val="10"/>
        <color rgb="FF000000"/>
        <rFont val="Calibri"/>
        <family val="2"/>
        <scheme val="minor"/>
      </rPr>
      <t>2</t>
    </r>
    <r>
      <rPr>
        <b/>
        <sz val="10"/>
        <color indexed="8"/>
        <rFont val="Calibri"/>
        <family val="2"/>
        <scheme val="minor"/>
      </rPr>
      <t>O_FUS_ICPOES_perc</t>
    </r>
  </si>
  <si>
    <r>
      <t>K</t>
    </r>
    <r>
      <rPr>
        <b/>
        <vertAlign val="subscript"/>
        <sz val="10"/>
        <color rgb="FF000000"/>
        <rFont val="Calibri"/>
        <family val="2"/>
        <scheme val="minor"/>
      </rPr>
      <t>2</t>
    </r>
    <r>
      <rPr>
        <b/>
        <sz val="10"/>
        <color indexed="8"/>
        <rFont val="Calibri"/>
        <family val="2"/>
        <scheme val="minor"/>
      </rPr>
      <t>O_FUS_ICPOES_perc</t>
    </r>
  </si>
  <si>
    <r>
      <t>TiO</t>
    </r>
    <r>
      <rPr>
        <b/>
        <vertAlign val="subscript"/>
        <sz val="10"/>
        <color rgb="FF000000"/>
        <rFont val="Calibri"/>
        <family val="2"/>
        <scheme val="minor"/>
      </rPr>
      <t>2</t>
    </r>
    <r>
      <rPr>
        <b/>
        <sz val="10"/>
        <color indexed="8"/>
        <rFont val="Calibri"/>
        <family val="2"/>
        <scheme val="minor"/>
      </rPr>
      <t>_FUS_ICPOES_perc</t>
    </r>
  </si>
  <si>
    <r>
      <t>P</t>
    </r>
    <r>
      <rPr>
        <b/>
        <vertAlign val="subscript"/>
        <sz val="10"/>
        <color rgb="FF000000"/>
        <rFont val="Calibri"/>
        <family val="2"/>
        <scheme val="minor"/>
      </rPr>
      <t>2</t>
    </r>
    <r>
      <rPr>
        <b/>
        <sz val="10"/>
        <color indexed="8"/>
        <rFont val="Calibri"/>
        <family val="2"/>
        <scheme val="minor"/>
      </rPr>
      <t>O</t>
    </r>
    <r>
      <rPr>
        <b/>
        <vertAlign val="subscript"/>
        <sz val="10"/>
        <color rgb="FF000000"/>
        <rFont val="Calibri"/>
        <family val="2"/>
        <scheme val="minor"/>
      </rPr>
      <t>5</t>
    </r>
    <r>
      <rPr>
        <b/>
        <sz val="10"/>
        <color indexed="8"/>
        <rFont val="Calibri"/>
        <family val="2"/>
        <scheme val="minor"/>
      </rPr>
      <t>_FUS_ICPOES_perc</t>
    </r>
  </si>
  <si>
    <t>Au</t>
  </si>
  <si>
    <t>S</t>
  </si>
  <si>
    <t>Ca</t>
  </si>
  <si>
    <t>Mg</t>
  </si>
  <si>
    <r>
      <t>Al</t>
    </r>
    <r>
      <rPr>
        <b/>
        <vertAlign val="subscript"/>
        <sz val="10"/>
        <rFont val="Calibri"/>
        <family val="2"/>
        <scheme val="minor"/>
      </rPr>
      <t>2</t>
    </r>
    <r>
      <rPr>
        <b/>
        <sz val="10"/>
        <rFont val="Calibri"/>
        <family val="2"/>
        <scheme val="minor"/>
      </rPr>
      <t>O</t>
    </r>
    <r>
      <rPr>
        <b/>
        <vertAlign val="subscript"/>
        <sz val="10"/>
        <rFont val="Calibri"/>
        <family val="2"/>
        <scheme val="minor"/>
      </rPr>
      <t>3</t>
    </r>
    <r>
      <rPr>
        <b/>
        <sz val="10"/>
        <rFont val="Calibri"/>
        <family val="2"/>
        <scheme val="minor"/>
      </rPr>
      <t>_4Acid_ICPOES_perc</t>
    </r>
  </si>
  <si>
    <r>
      <t>Fe</t>
    </r>
    <r>
      <rPr>
        <b/>
        <vertAlign val="subscript"/>
        <sz val="10"/>
        <rFont val="Calibri"/>
        <family val="2"/>
        <scheme val="minor"/>
      </rPr>
      <t>2</t>
    </r>
    <r>
      <rPr>
        <b/>
        <sz val="10"/>
        <rFont val="Calibri"/>
        <family val="2"/>
        <scheme val="minor"/>
      </rPr>
      <t>O</t>
    </r>
    <r>
      <rPr>
        <b/>
        <vertAlign val="subscript"/>
        <sz val="10"/>
        <rFont val="Calibri"/>
        <family val="2"/>
        <scheme val="minor"/>
      </rPr>
      <t>3</t>
    </r>
    <r>
      <rPr>
        <b/>
        <sz val="10"/>
        <rFont val="Calibri"/>
        <family val="2"/>
        <scheme val="minor"/>
      </rPr>
      <t>_4Acid_ICPOES_perc</t>
    </r>
  </si>
  <si>
    <r>
      <t>K</t>
    </r>
    <r>
      <rPr>
        <b/>
        <vertAlign val="subscript"/>
        <sz val="10"/>
        <rFont val="Calibri"/>
        <family val="2"/>
        <scheme val="minor"/>
      </rPr>
      <t>2</t>
    </r>
    <r>
      <rPr>
        <b/>
        <sz val="10"/>
        <rFont val="Calibri"/>
        <family val="2"/>
        <scheme val="minor"/>
      </rPr>
      <t>O_4Acid_ICPOES_perc</t>
    </r>
  </si>
  <si>
    <t>115-20-011</t>
  </si>
  <si>
    <t>112-20-019</t>
  </si>
  <si>
    <t>115-20-021</t>
  </si>
  <si>
    <t>115-20-025</t>
  </si>
  <si>
    <t>115-20-027</t>
  </si>
  <si>
    <t>115-20-029</t>
  </si>
  <si>
    <t>115-20-032</t>
  </si>
  <si>
    <t>115-20-034</t>
  </si>
  <si>
    <t>115-20-036</t>
  </si>
  <si>
    <t>115-20-038</t>
  </si>
  <si>
    <t>115-20-057</t>
  </si>
  <si>
    <t>115-20-074</t>
  </si>
  <si>
    <t>115-20-086</t>
  </si>
  <si>
    <t>115-20-093</t>
  </si>
  <si>
    <t>Al_perc</t>
  </si>
  <si>
    <t>Ca_perc</t>
  </si>
  <si>
    <t>Fe_perc</t>
  </si>
  <si>
    <t>K_perc</t>
  </si>
  <si>
    <t>Na_perc</t>
  </si>
  <si>
    <t>Mn_perc</t>
  </si>
  <si>
    <t>Mg_perc</t>
  </si>
  <si>
    <t>P_perc</t>
  </si>
  <si>
    <t>Ti_perc</t>
  </si>
  <si>
    <t>&lt; 50</t>
  </si>
  <si>
    <t>MGS blind standard (OREAS 750)</t>
  </si>
  <si>
    <t>Lab Li standard (OREAS 149)</t>
  </si>
  <si>
    <t>Al_Perc</t>
  </si>
  <si>
    <t>Ti</t>
  </si>
  <si>
    <t>Mg_Perc</t>
  </si>
  <si>
    <t>OREAS 46 (certified value for 4-acid)</t>
  </si>
  <si>
    <t>OREAS 46 (certified value for borate fusion)</t>
  </si>
  <si>
    <t>52L; 62P; 63A</t>
  </si>
  <si>
    <r>
      <t>Al</t>
    </r>
    <r>
      <rPr>
        <b/>
        <vertAlign val="subscript"/>
        <sz val="10"/>
        <rFont val="Calibri"/>
        <family val="2"/>
        <scheme val="minor"/>
      </rPr>
      <t>2</t>
    </r>
    <r>
      <rPr>
        <b/>
        <sz val="10"/>
        <rFont val="Calibri"/>
        <family val="2"/>
        <scheme val="minor"/>
      </rPr>
      <t>O</t>
    </r>
    <r>
      <rPr>
        <b/>
        <vertAlign val="subscript"/>
        <sz val="10"/>
        <rFont val="Calibri"/>
        <family val="2"/>
        <scheme val="minor"/>
      </rPr>
      <t>3</t>
    </r>
    <r>
      <rPr>
        <b/>
        <sz val="10"/>
        <rFont val="Calibri"/>
        <family val="2"/>
        <scheme val="minor"/>
      </rPr>
      <t>_AR_ICPOES_perc</t>
    </r>
  </si>
  <si>
    <r>
      <t>Fe</t>
    </r>
    <r>
      <rPr>
        <b/>
        <vertAlign val="subscript"/>
        <sz val="10"/>
        <rFont val="Calibri"/>
        <family val="2"/>
        <scheme val="minor"/>
      </rPr>
      <t>2</t>
    </r>
    <r>
      <rPr>
        <b/>
        <sz val="10"/>
        <rFont val="Calibri"/>
        <family val="2"/>
        <scheme val="minor"/>
      </rPr>
      <t>O</t>
    </r>
    <r>
      <rPr>
        <b/>
        <vertAlign val="subscript"/>
        <sz val="10"/>
        <rFont val="Calibri"/>
        <family val="2"/>
        <scheme val="minor"/>
      </rPr>
      <t>3</t>
    </r>
    <r>
      <rPr>
        <b/>
        <sz val="10"/>
        <rFont val="Calibri"/>
        <family val="2"/>
        <scheme val="minor"/>
      </rPr>
      <t>_AR_ICPOES_perc</t>
    </r>
  </si>
  <si>
    <r>
      <t>K</t>
    </r>
    <r>
      <rPr>
        <b/>
        <vertAlign val="subscript"/>
        <sz val="10"/>
        <rFont val="Calibri"/>
        <family val="2"/>
        <scheme val="minor"/>
      </rPr>
      <t>2</t>
    </r>
    <r>
      <rPr>
        <b/>
        <sz val="10"/>
        <rFont val="Calibri"/>
        <family val="2"/>
        <scheme val="minor"/>
      </rPr>
      <t>O_AR_ICPOES_perc</t>
    </r>
  </si>
  <si>
    <r>
      <t>Na</t>
    </r>
    <r>
      <rPr>
        <b/>
        <vertAlign val="subscript"/>
        <sz val="10"/>
        <rFont val="Calibri"/>
        <family val="2"/>
        <scheme val="minor"/>
      </rPr>
      <t>2</t>
    </r>
    <r>
      <rPr>
        <b/>
        <sz val="10"/>
        <rFont val="Calibri"/>
        <family val="2"/>
        <scheme val="minor"/>
      </rPr>
      <t>O_AR_ICPOES_perc</t>
    </r>
  </si>
  <si>
    <r>
      <t>P</t>
    </r>
    <r>
      <rPr>
        <b/>
        <vertAlign val="subscript"/>
        <sz val="10"/>
        <rFont val="Calibri"/>
        <family val="2"/>
        <scheme val="minor"/>
      </rPr>
      <t>2</t>
    </r>
    <r>
      <rPr>
        <b/>
        <sz val="10"/>
        <rFont val="Calibri"/>
        <family val="2"/>
        <scheme val="minor"/>
      </rPr>
      <t>O</t>
    </r>
    <r>
      <rPr>
        <b/>
        <vertAlign val="subscript"/>
        <sz val="10"/>
        <rFont val="Calibri"/>
        <family val="2"/>
        <scheme val="minor"/>
      </rPr>
      <t>5</t>
    </r>
    <r>
      <rPr>
        <b/>
        <sz val="10"/>
        <rFont val="Calibri"/>
        <family val="2"/>
        <scheme val="minor"/>
      </rPr>
      <t>_AR_ICPOES_perc</t>
    </r>
  </si>
  <si>
    <r>
      <t>TiO</t>
    </r>
    <r>
      <rPr>
        <b/>
        <vertAlign val="subscript"/>
        <sz val="10"/>
        <rFont val="Calibri"/>
        <family val="2"/>
        <scheme val="minor"/>
      </rPr>
      <t>2</t>
    </r>
    <r>
      <rPr>
        <b/>
        <sz val="10"/>
        <rFont val="Calibri"/>
        <family val="2"/>
        <scheme val="minor"/>
      </rPr>
      <t>_AR_ICPOES_perc</t>
    </r>
  </si>
  <si>
    <r>
      <t>Na</t>
    </r>
    <r>
      <rPr>
        <b/>
        <vertAlign val="subscript"/>
        <sz val="10"/>
        <rFont val="Calibri"/>
        <family val="2"/>
        <scheme val="minor"/>
      </rPr>
      <t>2</t>
    </r>
    <r>
      <rPr>
        <b/>
        <sz val="10"/>
        <rFont val="Calibri"/>
        <family val="2"/>
        <scheme val="minor"/>
      </rPr>
      <t>O_4Acid_ICPOES_perc</t>
    </r>
  </si>
  <si>
    <r>
      <t>P</t>
    </r>
    <r>
      <rPr>
        <b/>
        <vertAlign val="subscript"/>
        <sz val="10"/>
        <rFont val="Calibri"/>
        <family val="2"/>
        <scheme val="minor"/>
      </rPr>
      <t>2</t>
    </r>
    <r>
      <rPr>
        <b/>
        <sz val="10"/>
        <rFont val="Calibri"/>
        <family val="2"/>
        <scheme val="minor"/>
      </rPr>
      <t>O</t>
    </r>
    <r>
      <rPr>
        <b/>
        <vertAlign val="subscript"/>
        <sz val="10"/>
        <rFont val="Calibri"/>
        <family val="2"/>
        <scheme val="minor"/>
      </rPr>
      <t>5</t>
    </r>
    <r>
      <rPr>
        <b/>
        <sz val="10"/>
        <rFont val="Calibri"/>
        <family val="2"/>
        <scheme val="minor"/>
      </rPr>
      <t>_4Acid_ICPOES_perc</t>
    </r>
  </si>
  <si>
    <t>U_4Acid_ICPOES_ppm</t>
  </si>
  <si>
    <t>BR2</t>
  </si>
  <si>
    <t>Station_ID</t>
  </si>
  <si>
    <t>Easting_UTM_NAD83_14</t>
  </si>
  <si>
    <t>Northing_UTM_NAD83_14</t>
  </si>
  <si>
    <t>State</t>
  </si>
  <si>
    <t>Field_clast_perc</t>
  </si>
  <si>
    <t>Relative_compaction</t>
  </si>
  <si>
    <t>Sand_perc</t>
  </si>
  <si>
    <t>Silt_perc</t>
  </si>
  <si>
    <t>Clay_perc</t>
  </si>
  <si>
    <t>Matrix_texure</t>
  </si>
  <si>
    <t>Comments</t>
  </si>
  <si>
    <t>112-22-503-A01</t>
  </si>
  <si>
    <t>Excellent</t>
  </si>
  <si>
    <t>20–25</t>
  </si>
  <si>
    <t>Normal</t>
  </si>
  <si>
    <t>2.5Y 5/2</t>
  </si>
  <si>
    <t>greyish brown</t>
  </si>
  <si>
    <t>112-23-005-A01</t>
  </si>
  <si>
    <t>15–20</t>
  </si>
  <si>
    <t>2.5Y 6/2</t>
  </si>
  <si>
    <t>112-23-008-A01</t>
  </si>
  <si>
    <t>2.5Y 6/3</t>
  </si>
  <si>
    <t>112-23-023-A01</t>
  </si>
  <si>
    <t>112-23-028-A01</t>
  </si>
  <si>
    <t>112-23-060-A01</t>
  </si>
  <si>
    <t>Good</t>
  </si>
  <si>
    <t>10YR 6/3</t>
  </si>
  <si>
    <t>112-23-062-A01</t>
  </si>
  <si>
    <t>2.5Y 5/3</t>
  </si>
  <si>
    <t>112-23-068-A01</t>
  </si>
  <si>
    <t>2.5Y 4/2</t>
  </si>
  <si>
    <t>112-23-075-A01</t>
  </si>
  <si>
    <t>112-23-077-A01</t>
  </si>
  <si>
    <t>112-23-081-A01</t>
  </si>
  <si>
    <t>112-23-083-A01</t>
  </si>
  <si>
    <t>112-23-092-A01</t>
  </si>
  <si>
    <t>10YR 4/2</t>
  </si>
  <si>
    <t>112-23-094-A01</t>
  </si>
  <si>
    <t>10YR 5/3</t>
  </si>
  <si>
    <t>112-23-095-A01</t>
  </si>
  <si>
    <t>112-23-097-A01</t>
  </si>
  <si>
    <t>112-23-101-A01</t>
  </si>
  <si>
    <t>112-23-104-A01</t>
  </si>
  <si>
    <t>112-23-107-A01</t>
  </si>
  <si>
    <t>2.5Y 6/4</t>
  </si>
  <si>
    <t>112-23-109-A01</t>
  </si>
  <si>
    <t>112-23-115-A01</t>
  </si>
  <si>
    <t>20–30</t>
  </si>
  <si>
    <t>112-23-115-B01</t>
  </si>
  <si>
    <t>112-23-116-A01</t>
  </si>
  <si>
    <t>112-23-124-A01</t>
  </si>
  <si>
    <t>112-23-129-A01</t>
  </si>
  <si>
    <t>2.5Y 7/3</t>
  </si>
  <si>
    <t>Relatively clast poor till; good sample</t>
  </si>
  <si>
    <t>112-23-130-A01</t>
  </si>
  <si>
    <t>25–30</t>
  </si>
  <si>
    <t>Highly overconsolidated</t>
  </si>
  <si>
    <r>
      <t>Purpose</t>
    </r>
    <r>
      <rPr>
        <b/>
        <vertAlign val="superscript"/>
        <sz val="10"/>
        <rFont val="Calibri"/>
        <family val="2"/>
        <scheme val="minor"/>
      </rPr>
      <t>1</t>
    </r>
  </si>
  <si>
    <t>Munsell_code</t>
  </si>
  <si>
    <t>Munsell_colour</t>
  </si>
  <si>
    <t>Washed till; only till available to sample in this area</t>
  </si>
  <si>
    <t>Recent bulldozer excavation; great till sample</t>
  </si>
  <si>
    <t>Minor blocky appearance and relatively more compact, likely an older till</t>
  </si>
  <si>
    <t xml:space="preserve">Flowing groundwater at till-bedrock contact (0.9 m depth); sample was saturated </t>
  </si>
  <si>
    <r>
      <rPr>
        <b/>
        <sz val="11"/>
        <color theme="1"/>
        <rFont val="Calibri"/>
        <family val="2"/>
        <scheme val="minor"/>
      </rPr>
      <t>Table 1:</t>
    </r>
    <r>
      <rPr>
        <sz val="11"/>
        <color theme="1"/>
        <rFont val="Calibri"/>
        <family val="2"/>
        <scheme val="minor"/>
      </rPr>
      <t xml:space="preserve"> Physical characteristics of till samples.</t>
    </r>
  </si>
  <si>
    <r>
      <t>Table 2.4:</t>
    </r>
    <r>
      <rPr>
        <sz val="11"/>
        <rFont val="Calibri"/>
        <family val="2"/>
        <scheme val="minor"/>
      </rPr>
      <t xml:space="preserve"> Relative standard deviation and relative difference calculations for internal MGS blind standard (OREAS 46) analyzed by total digestion (fusion) and ICP-MS and ICP-OES analysis. </t>
    </r>
  </si>
  <si>
    <r>
      <rPr>
        <b/>
        <sz val="11"/>
        <rFont val="Calibri"/>
        <family val="2"/>
        <scheme val="minor"/>
      </rPr>
      <t xml:space="preserve">Table 2.2: </t>
    </r>
    <r>
      <rPr>
        <sz val="11"/>
        <rFont val="Calibri"/>
        <family val="2"/>
        <scheme val="minor"/>
      </rPr>
      <t>Till-matrix geochemical analysis by total digestion (fusion) and ICP-MS and ICP-OES analysis.</t>
    </r>
  </si>
  <si>
    <r>
      <rPr>
        <b/>
        <sz val="11"/>
        <rFont val="Calibri"/>
        <family val="2"/>
        <scheme val="minor"/>
      </rPr>
      <t xml:space="preserve">Table 3.2: </t>
    </r>
    <r>
      <rPr>
        <sz val="11"/>
        <rFont val="Calibri"/>
        <family val="2"/>
        <scheme val="minor"/>
      </rPr>
      <t>Till-matrix geochemical analysis by partial digestion (aqua regia) and ICP-MS and ICP-OES analysis.</t>
    </r>
  </si>
  <si>
    <r>
      <t>Table 3.3:</t>
    </r>
    <r>
      <rPr>
        <sz val="11"/>
        <rFont val="Calibri"/>
        <family val="2"/>
        <scheme val="minor"/>
      </rPr>
      <t xml:space="preserve"> QA and QC data for till-matrix geochemical analysis by partial digestion (aqua regia) and ICP-MS and ICP-OES analysis.</t>
    </r>
  </si>
  <si>
    <r>
      <t xml:space="preserve">Table 3.4: </t>
    </r>
    <r>
      <rPr>
        <sz val="11"/>
        <rFont val="Calibri"/>
        <family val="2"/>
        <scheme val="minor"/>
      </rPr>
      <t>Relative standard deviation and relative difference calculations for internal MGS blind standards (OREAS 46 and OREAS 750) analyzed by partial digestion (aqua regia) and ICP-MS and ICP-OES analysis.</t>
    </r>
  </si>
  <si>
    <r>
      <t>Table 4.4:</t>
    </r>
    <r>
      <rPr>
        <sz val="11"/>
        <rFont val="Calibri"/>
        <family val="2"/>
        <scheme val="minor"/>
      </rPr>
      <t xml:space="preserve"> Relative standard deviation and relative difference calculations for internal MGS blind standards (OREAS 46 and OREAS 750) analyzed by near-total digestion (4-acid) and ICP-OES analysis.</t>
    </r>
  </si>
  <si>
    <r>
      <rPr>
        <b/>
        <sz val="11"/>
        <rFont val="Calibri"/>
        <family val="2"/>
        <scheme val="minor"/>
      </rPr>
      <t xml:space="preserve">Table 5.2: </t>
    </r>
    <r>
      <rPr>
        <sz val="11"/>
        <rFont val="Calibri"/>
        <family val="2"/>
        <scheme val="minor"/>
      </rPr>
      <t xml:space="preserve">Till-matrix geochemical analysis by sodium peroxide fusion and ICP-OES analysis for the determination of Li concentration. </t>
    </r>
  </si>
  <si>
    <r>
      <rPr>
        <b/>
        <sz val="11"/>
        <color theme="1"/>
        <rFont val="Calibri"/>
        <family val="2"/>
        <scheme val="minor"/>
      </rPr>
      <t>Table 6.1</t>
    </r>
    <r>
      <rPr>
        <b/>
        <sz val="11"/>
        <rFont val="Calibri"/>
        <family val="2"/>
        <scheme val="minor"/>
      </rPr>
      <t>:</t>
    </r>
    <r>
      <rPr>
        <sz val="11"/>
        <color theme="1"/>
        <rFont val="Calibri"/>
        <family val="2"/>
        <scheme val="minor"/>
      </rPr>
      <t xml:space="preserve"> Detection limits for geochemical analysis of total carbonate content by Ca/Mg method.</t>
    </r>
  </si>
  <si>
    <r>
      <rPr>
        <b/>
        <sz val="11"/>
        <rFont val="Calibri"/>
        <family val="2"/>
        <scheme val="minor"/>
      </rPr>
      <t xml:space="preserve">Table 6.2: </t>
    </r>
    <r>
      <rPr>
        <sz val="11"/>
        <rFont val="Calibri"/>
        <family val="2"/>
        <scheme val="minor"/>
      </rPr>
      <t>Till-matrix geochemical analysis of total carbonate content by Ca/Mg method.</t>
    </r>
  </si>
  <si>
    <r>
      <t>Table 6.3:</t>
    </r>
    <r>
      <rPr>
        <sz val="11"/>
        <rFont val="Calibri"/>
        <family val="2"/>
        <scheme val="minor"/>
      </rPr>
      <t xml:space="preserve"> QA and QC data for till-matrix geochemical analysis of total carbonate content by Ca/Mg method.</t>
    </r>
  </si>
  <si>
    <t>52L5; 52L6; 52L11; 62P1; 62P8; 62P10; 62P15; 63A2</t>
  </si>
  <si>
    <t>Analysis_2 (aqua regia; Tables 3.1–3.4)</t>
  </si>
  <si>
    <t>Analysis_1 (Li borate fusion; Tables 2.1–2.4)</t>
  </si>
  <si>
    <t>Analysis_3 (4-acid; Tables 4.1–4.4)</t>
  </si>
  <si>
    <t>Analysis_5 (total carbonate; Tables 6.1–6.4)</t>
  </si>
  <si>
    <r>
      <t>Table 6.4:</t>
    </r>
    <r>
      <rPr>
        <sz val="11"/>
        <rFont val="Calibri"/>
        <family val="2"/>
        <scheme val="minor"/>
      </rPr>
      <t xml:space="preserve"> Relative standard calculations for lab standard (BR2) analyzed by Ca/Mg method for total carbonate content determination.</t>
    </r>
  </si>
  <si>
    <t>T. Martins</t>
  </si>
  <si>
    <t>Gauthier, M.S. and Hodder, T.J. 2021: Till geochemistry from Manigotagan to Berens River, southeastern Manitoba (parts of NTS 62P1, 7, 8, 10, 15, 63A2, 7); Manitoba Agriculture and Resource Development, Manitoba Geological Survey, Data Repository Item DRI2021006, Microsoft® Excel® file.</t>
  </si>
  <si>
    <t>The certified reference company OREAS® notes: "It is important to note that in the analytical industry there is no standardization of the aqua regia digestion process. Aqua regia is a partial empirical digest and differences in recoveries for various analytes are commonplace. They are caused by variations in the digest conditions which can include the ratio of nitric to hydrochloric acids, acid strength, temperatures, leach times and secondary digestions. Recoveries for sulphide-hosted base metal sulphides approach total values, however, other analytes, in particular the lithophile elements, show greater sensitivity to method parameters... The results of specific laboratories may differ significantly from the certified values, but will, nonetheless, be valid and reproducible in the context of the specifics of the aqua regia method in use."</t>
  </si>
  <si>
    <t>References:</t>
  </si>
  <si>
    <t>Munsell Color–X-Rite, Incorporated 2015: Munsell soil color book; Pantone LLC, Carlstadt, New Jersey, 42 p.</t>
  </si>
  <si>
    <t>Piercey, S.J. 2014: Modern analytical facilities 2. A review of quality assurance and quality control (QA/QC) procedures for lithogeochemical data; Geoscience Canada, v. 41, p. 75–88.</t>
  </si>
  <si>
    <t>Cut exposure</t>
  </si>
  <si>
    <r>
      <t>Table 5.4:</t>
    </r>
    <r>
      <rPr>
        <sz val="11"/>
        <rFont val="Calibri"/>
        <family val="2"/>
        <scheme val="minor"/>
      </rPr>
      <t xml:space="preserve"> Relative standard deviation and relative difference calculations for internal MGS blind standard (OREAS 750) and lab standard (OREAS 149) analyzed by sodium peroxide fusion and ICP-OES analysis for the determination of Li concentration. </t>
    </r>
  </si>
  <si>
    <t>ICP-OES; Total carbonate calculated</t>
  </si>
  <si>
    <t>Chem63_1-2; Carb63_1-2; Lithology; Texture</t>
  </si>
  <si>
    <t>Southeastern Manitoba lithium-focused investigations (Quaternary component)</t>
  </si>
  <si>
    <t>Diamict over sorted sediment</t>
  </si>
  <si>
    <t>Fresh</t>
  </si>
  <si>
    <t>Oxidized</t>
  </si>
  <si>
    <t>Leached</t>
  </si>
  <si>
    <t>2.5Y 5/4</t>
  </si>
  <si>
    <t>Light olive brown</t>
  </si>
  <si>
    <t>2.5Y 4/4</t>
  </si>
  <si>
    <t>Olive brown</t>
  </si>
  <si>
    <t>Grey brown</t>
  </si>
  <si>
    <t>10YR 5/6</t>
  </si>
  <si>
    <t>10YR 4/4</t>
  </si>
  <si>
    <t>2.5Y 4/3</t>
  </si>
  <si>
    <t>10YR 5/8</t>
  </si>
  <si>
    <t>2.5Y 4/1</t>
  </si>
  <si>
    <t>Dark grey</t>
  </si>
  <si>
    <t>Light yellow brown</t>
  </si>
  <si>
    <t>5Y 6/1</t>
  </si>
  <si>
    <t xml:space="preserve">Grey </t>
  </si>
  <si>
    <t>Sandy silt</t>
  </si>
  <si>
    <t>Silty sand</t>
  </si>
  <si>
    <t>Sample information from Gauthier and Hodder (2021)</t>
  </si>
  <si>
    <t>Washed till; only till available to sample in this area; bedrock at 0.7 m</t>
  </si>
  <si>
    <t>Good till; was surprised that there was sorted sediments underlying the till here, see field notes for site; interpret this as a re-worked till; bedrock at 0.6 m depth</t>
  </si>
  <si>
    <t>Indicator mineral sample from 0.4–0.6 m depth and matrix-geochemistry sample from 0.6–0.7 m depth</t>
  </si>
  <si>
    <t>Indicator mineral sample from 0.4–0.6 m depth and matrix-geochemistry sample from 0.6–0.8 m depth; auger refusal at 0.8 m depth, bedrock?</t>
  </si>
  <si>
    <t>Bedrock lee-side till deposit</t>
  </si>
  <si>
    <t>Auger refusal at 0.9 m, bedrock?</t>
  </si>
  <si>
    <t>Bedrock at 0.8 m depth</t>
  </si>
  <si>
    <t>Bedrock at 0.5 m depth</t>
  </si>
  <si>
    <t>Bedrock at 0.7 m depth</t>
  </si>
  <si>
    <r>
      <t>Fused with mixture of NaO</t>
    </r>
    <r>
      <rPr>
        <vertAlign val="subscript"/>
        <sz val="10"/>
        <rFont val="Calibri"/>
        <family val="2"/>
        <scheme val="minor"/>
      </rPr>
      <t>2</t>
    </r>
    <r>
      <rPr>
        <sz val="10"/>
        <rFont val="Calibri"/>
        <family val="2"/>
        <scheme val="minor"/>
      </rPr>
      <t>/NaCO</t>
    </r>
    <r>
      <rPr>
        <vertAlign val="subscript"/>
        <sz val="10"/>
        <rFont val="Calibri"/>
        <family val="2"/>
        <scheme val="minor"/>
      </rPr>
      <t>3</t>
    </r>
    <r>
      <rPr>
        <sz val="10"/>
        <rFont val="Calibri"/>
        <family val="2"/>
        <scheme val="minor"/>
      </rPr>
      <t xml:space="preserve"> in a muffle oven and then the fused melt is dissolved in deionized water and analyzed by ICP-OES</t>
    </r>
  </si>
  <si>
    <r>
      <t>Heated in a mixture of ultrapure HF/HCl/HNO</t>
    </r>
    <r>
      <rPr>
        <vertAlign val="subscript"/>
        <sz val="10"/>
        <rFont val="Calibri"/>
        <family val="2"/>
        <scheme val="minor"/>
      </rPr>
      <t>3</t>
    </r>
    <r>
      <rPr>
        <sz val="10"/>
        <rFont val="Calibri"/>
        <family val="2"/>
        <scheme val="minor"/>
      </rPr>
      <t>/HClO</t>
    </r>
    <r>
      <rPr>
        <vertAlign val="subscript"/>
        <sz val="10"/>
        <rFont val="Calibri"/>
        <family val="2"/>
        <scheme val="minor"/>
      </rPr>
      <t>4</t>
    </r>
    <r>
      <rPr>
        <sz val="10"/>
        <rFont val="Calibri"/>
        <family val="2"/>
        <scheme val="minor"/>
      </rPr>
      <t xml:space="preserve"> until dry and the residue dissolved in dilute ultrapure HCl/HNO</t>
    </r>
    <r>
      <rPr>
        <vertAlign val="subscript"/>
        <sz val="10"/>
        <rFont val="Calibri"/>
        <family val="2"/>
        <scheme val="minor"/>
      </rPr>
      <t>3</t>
    </r>
  </si>
  <si>
    <t>Digested with 2 ml of HCI overnight at room temperature.</t>
  </si>
  <si>
    <t>Analysis_4 (sodium peroxide fusion for Li; Tables 5.1–5.4)</t>
  </si>
  <si>
    <t>ICP1</t>
  </si>
  <si>
    <r>
      <t xml:space="preserve">NTS grid: </t>
    </r>
    <r>
      <rPr>
        <sz val="11"/>
        <rFont val="Calibri"/>
        <family val="2"/>
        <scheme val="minor"/>
      </rPr>
      <t>parts of 52L, 62P, 63A</t>
    </r>
  </si>
  <si>
    <t>Email: minesinfo@gov.mb.ca</t>
  </si>
  <si>
    <t>Website: manitoba.ca/minerals</t>
  </si>
  <si>
    <r>
      <t xml:space="preserve">Gauthier, M.S. and Hodder, T.J. 2020: Surficial geology mapping from Manigotagan to Berens River, southeastern Manitoba (parts of NTS 62P1, 7, 8, 10, 15, 63A2, 7); </t>
    </r>
    <r>
      <rPr>
        <i/>
        <sz val="11"/>
        <rFont val="Calibri"/>
        <family val="2"/>
        <scheme val="minor"/>
      </rPr>
      <t>in</t>
    </r>
    <r>
      <rPr>
        <sz val="11"/>
        <rFont val="Calibri"/>
        <family val="2"/>
        <scheme val="minor"/>
      </rPr>
      <t xml:space="preserve"> Report of Activities 2020, Manitoba Agriculture and Resource Development, Manitoba Geological Survey, p. 41–46.</t>
    </r>
  </si>
  <si>
    <t>Saskatchewan Research Council Geoanalytical Laboratories (Saskatoon, Saskatchewan)</t>
  </si>
  <si>
    <r>
      <t>Fused with ultrapure lithium metaborate at 1000 °C then dissolved in diluted HNO</t>
    </r>
    <r>
      <rPr>
        <vertAlign val="subscript"/>
        <sz val="10"/>
        <rFont val="Calibri"/>
        <family val="2"/>
        <scheme val="minor"/>
      </rPr>
      <t>3</t>
    </r>
  </si>
  <si>
    <r>
      <t>Digested with 2 ml of aqua regia (1:3, HNO</t>
    </r>
    <r>
      <rPr>
        <vertAlign val="subscript"/>
        <sz val="10"/>
        <rFont val="Calibri"/>
        <family val="2"/>
        <scheme val="minor"/>
      </rPr>
      <t>3</t>
    </r>
    <r>
      <rPr>
        <sz val="10"/>
        <rFont val="Calibri"/>
        <family val="2"/>
        <scheme val="minor"/>
      </rPr>
      <t>:HCl) for 1 hour at 95 °C</t>
    </r>
  </si>
  <si>
    <t>Excellent till sample, but had to dig through an extensive surface cobble lag</t>
  </si>
  <si>
    <t>Bedrock at 0.7 m depth; B/C horizon sample, but lots of fines; scraping bedrock for sample</t>
  </si>
  <si>
    <t>Bedrock at 1.0 m depth; indicator-mineral sample from 0.6–1.0 m depth and matrix-geochemistry sample from 0.8–1.0 m depth; scraping bedrock for geochemistry sample of C horizon; indicator-mineral sample contains some B-horizon material</t>
  </si>
  <si>
    <t>Bedrock at 0.5 m depth; indicator-mineral sample from 0.3–0.5 m depth and matrix-geochemistry sample from 0.4–0.5 m depth</t>
  </si>
  <si>
    <t>Not much to work with in this region, but this is a good till sample, there is just some oxidation in the C horizon (B/C horizon sample); bedrock at 0.9 m depth</t>
  </si>
  <si>
    <t>Greyish brown</t>
  </si>
  <si>
    <t>Light brownish grey</t>
  </si>
  <si>
    <t>Light yellowish brown</t>
  </si>
  <si>
    <t>Pale brown</t>
  </si>
  <si>
    <t>Dark greyish brown</t>
  </si>
  <si>
    <t>Brown</t>
  </si>
  <si>
    <r>
      <t>Table 2.1:</t>
    </r>
    <r>
      <rPr>
        <sz val="11"/>
        <rFont val="Calibri"/>
        <family val="2"/>
        <scheme val="minor"/>
      </rPr>
      <t xml:space="preserve"> Detection limits for geochemical analysis by total digestion (fusion) and ICP-OES and ICP-MS analysis.</t>
    </r>
  </si>
  <si>
    <t>Size fraction_mm</t>
  </si>
  <si>
    <t>Analysis method</t>
  </si>
  <si>
    <t>Detection limit</t>
  </si>
  <si>
    <r>
      <rPr>
        <vertAlign val="superscript"/>
        <sz val="10"/>
        <color theme="1"/>
        <rFont val="Calibri"/>
        <family val="2"/>
        <scheme val="minor"/>
      </rPr>
      <t>1</t>
    </r>
    <r>
      <rPr>
        <sz val="10"/>
        <color theme="1"/>
        <rFont val="Calibri"/>
        <family val="2"/>
        <scheme val="minor"/>
      </rPr>
      <t xml:space="preserve"> %_RSD = percent relative standard deviation which is a measure of analytical precision: 0–3%, excellent; 3–7% is very good to good; 7–10% is good; </t>
    </r>
    <r>
      <rPr>
        <sz val="10"/>
        <color rgb="FFFF0000"/>
        <rFont val="Calibri"/>
        <family val="2"/>
        <scheme val="minor"/>
      </rPr>
      <t>&gt;10% is not precise</t>
    </r>
    <r>
      <rPr>
        <sz val="10"/>
        <color theme="1"/>
        <rFont val="Calibri"/>
        <family val="2"/>
        <scheme val="minor"/>
      </rPr>
      <t xml:space="preserve"> (Piercey, 2014). </t>
    </r>
  </si>
  <si>
    <r>
      <rPr>
        <b/>
        <sz val="11"/>
        <rFont val="Calibri"/>
        <family val="2"/>
        <scheme val="minor"/>
      </rPr>
      <t>Table 3.1:</t>
    </r>
    <r>
      <rPr>
        <sz val="11"/>
        <rFont val="Calibri"/>
        <family val="2"/>
        <scheme val="minor"/>
      </rPr>
      <t xml:space="preserve"> Detection limits for geochemical analysis by partial digestion (aqua regia) and ICP-MS and ICP-OES analysis.</t>
    </r>
  </si>
  <si>
    <r>
      <t xml:space="preserve">Abbreviations:                                                                                                                                              
</t>
    </r>
    <r>
      <rPr>
        <sz val="11"/>
        <rFont val="Calibri"/>
        <family val="2"/>
        <scheme val="minor"/>
      </rPr>
      <t>AR, aqua regia; FUS, fusion; ICP-MS, inductively coupled plasma–mass spectrometry; ICP-OES, inductively coupled plasma–optical emission spectrometry; ID, identification; LOI, loss-on-ignition; MGS, Manitoba Geological Survey; NaPerFus, sodium peroxide fusion; perc, percent; QA, quality assurance; QC, quality control.</t>
    </r>
  </si>
  <si>
    <r>
      <t>Fe</t>
    </r>
    <r>
      <rPr>
        <b/>
        <vertAlign val="subscript"/>
        <sz val="10"/>
        <color rgb="FF000000"/>
        <rFont val="Calibri"/>
        <family val="2"/>
        <scheme val="minor"/>
      </rPr>
      <t>2</t>
    </r>
    <r>
      <rPr>
        <b/>
        <sz val="10"/>
        <color indexed="8"/>
        <rFont val="Calibri"/>
        <family val="2"/>
        <scheme val="minor"/>
      </rPr>
      <t>O</t>
    </r>
    <r>
      <rPr>
        <b/>
        <vertAlign val="subscript"/>
        <sz val="10"/>
        <color rgb="FF000000"/>
        <rFont val="Calibri"/>
        <family val="2"/>
        <scheme val="minor"/>
      </rPr>
      <t>3</t>
    </r>
    <r>
      <rPr>
        <b/>
        <sz val="10"/>
        <color indexed="8"/>
        <rFont val="Calibri"/>
        <family val="2"/>
        <scheme val="minor"/>
      </rPr>
      <t>_AR_ICPOES_perc</t>
    </r>
  </si>
  <si>
    <r>
      <t>K</t>
    </r>
    <r>
      <rPr>
        <b/>
        <vertAlign val="subscript"/>
        <sz val="10"/>
        <color rgb="FF000000"/>
        <rFont val="Calibri"/>
        <family val="2"/>
        <scheme val="minor"/>
      </rPr>
      <t>2</t>
    </r>
    <r>
      <rPr>
        <b/>
        <sz val="10"/>
        <color indexed="8"/>
        <rFont val="Calibri"/>
        <family val="2"/>
        <scheme val="minor"/>
      </rPr>
      <t>O_AR_ICPOES_perc</t>
    </r>
  </si>
  <si>
    <r>
      <t>Na</t>
    </r>
    <r>
      <rPr>
        <b/>
        <vertAlign val="subscript"/>
        <sz val="10"/>
        <color rgb="FF000000"/>
        <rFont val="Calibri"/>
        <family val="2"/>
        <scheme val="minor"/>
      </rPr>
      <t>2</t>
    </r>
    <r>
      <rPr>
        <b/>
        <sz val="10"/>
        <color indexed="8"/>
        <rFont val="Calibri"/>
        <family val="2"/>
        <scheme val="minor"/>
      </rPr>
      <t>O_AR_ICPOES_perc</t>
    </r>
  </si>
  <si>
    <r>
      <t>P</t>
    </r>
    <r>
      <rPr>
        <b/>
        <vertAlign val="subscript"/>
        <sz val="10"/>
        <color rgb="FF000000"/>
        <rFont val="Calibri"/>
        <family val="2"/>
        <scheme val="minor"/>
      </rPr>
      <t>2</t>
    </r>
    <r>
      <rPr>
        <b/>
        <sz val="10"/>
        <color indexed="8"/>
        <rFont val="Calibri"/>
        <family val="2"/>
        <scheme val="minor"/>
      </rPr>
      <t>O5_AR_ICPOES_perc</t>
    </r>
  </si>
  <si>
    <r>
      <t>TiO</t>
    </r>
    <r>
      <rPr>
        <b/>
        <vertAlign val="subscript"/>
        <sz val="10"/>
        <color rgb="FF000000"/>
        <rFont val="Calibri"/>
        <family val="2"/>
        <scheme val="minor"/>
      </rPr>
      <t>2</t>
    </r>
    <r>
      <rPr>
        <b/>
        <sz val="10"/>
        <color indexed="8"/>
        <rFont val="Calibri"/>
        <family val="2"/>
        <scheme val="minor"/>
      </rPr>
      <t>_AR_ICPOES_perc</t>
    </r>
  </si>
  <si>
    <r>
      <t>TiO</t>
    </r>
    <r>
      <rPr>
        <b/>
        <vertAlign val="subscript"/>
        <sz val="10"/>
        <rFont val="Calibri"/>
        <family val="2"/>
        <scheme val="minor"/>
      </rPr>
      <t>2</t>
    </r>
    <r>
      <rPr>
        <b/>
        <sz val="10"/>
        <rFont val="Calibri"/>
        <family val="2"/>
        <scheme val="minor"/>
      </rPr>
      <t>_4Acid_ICPOES_perc</t>
    </r>
  </si>
  <si>
    <t>Dug hole</t>
  </si>
  <si>
    <t>Hand auger</t>
  </si>
  <si>
    <t>Quarry</t>
  </si>
  <si>
    <r>
      <t>Al</t>
    </r>
    <r>
      <rPr>
        <b/>
        <vertAlign val="subscript"/>
        <sz val="10"/>
        <color rgb="FF000000"/>
        <rFont val="Calibri"/>
        <family val="2"/>
        <scheme val="minor"/>
      </rPr>
      <t>2</t>
    </r>
    <r>
      <rPr>
        <b/>
        <sz val="10"/>
        <color indexed="8"/>
        <rFont val="Calibri"/>
        <family val="2"/>
        <scheme val="minor"/>
      </rPr>
      <t>O</t>
    </r>
    <r>
      <rPr>
        <b/>
        <vertAlign val="subscript"/>
        <sz val="10"/>
        <color rgb="FF000000"/>
        <rFont val="Calibri"/>
        <family val="2"/>
        <scheme val="minor"/>
      </rPr>
      <t>3</t>
    </r>
    <r>
      <rPr>
        <b/>
        <sz val="10"/>
        <color indexed="8"/>
        <rFont val="Calibri"/>
        <family val="2"/>
        <scheme val="minor"/>
      </rPr>
      <t>_AR_ICPOES_perc</t>
    </r>
  </si>
  <si>
    <r>
      <t>Al</t>
    </r>
    <r>
      <rPr>
        <b/>
        <vertAlign val="subscript"/>
        <sz val="10"/>
        <color rgb="FF000000"/>
        <rFont val="Calibri"/>
        <family val="2"/>
        <scheme val="minor"/>
      </rPr>
      <t>2</t>
    </r>
    <r>
      <rPr>
        <b/>
        <sz val="10"/>
        <color indexed="8"/>
        <rFont val="Calibri"/>
        <family val="2"/>
        <scheme val="minor"/>
      </rPr>
      <t>O</t>
    </r>
    <r>
      <rPr>
        <b/>
        <vertAlign val="subscript"/>
        <sz val="10"/>
        <color rgb="FF000000"/>
        <rFont val="Calibri"/>
        <family val="2"/>
        <scheme val="minor"/>
      </rPr>
      <t>3</t>
    </r>
    <r>
      <rPr>
        <b/>
        <sz val="10"/>
        <color indexed="8"/>
        <rFont val="Calibri"/>
        <family val="2"/>
        <scheme val="minor"/>
      </rPr>
      <t>_4Acid_ICPOES_perc</t>
    </r>
  </si>
  <si>
    <r>
      <t>Fe</t>
    </r>
    <r>
      <rPr>
        <b/>
        <vertAlign val="subscript"/>
        <sz val="10"/>
        <color rgb="FF000000"/>
        <rFont val="Calibri"/>
        <family val="2"/>
        <scheme val="minor"/>
      </rPr>
      <t>2</t>
    </r>
    <r>
      <rPr>
        <b/>
        <sz val="10"/>
        <color indexed="8"/>
        <rFont val="Calibri"/>
        <family val="2"/>
        <scheme val="minor"/>
      </rPr>
      <t>O</t>
    </r>
    <r>
      <rPr>
        <b/>
        <vertAlign val="subscript"/>
        <sz val="10"/>
        <color rgb="FF000000"/>
        <rFont val="Calibri"/>
        <family val="2"/>
        <scheme val="minor"/>
      </rPr>
      <t>3</t>
    </r>
    <r>
      <rPr>
        <b/>
        <sz val="10"/>
        <color indexed="8"/>
        <rFont val="Calibri"/>
        <family val="2"/>
        <scheme val="minor"/>
      </rPr>
      <t>_4Acid_ICPOES_perc</t>
    </r>
  </si>
  <si>
    <r>
      <t>K</t>
    </r>
    <r>
      <rPr>
        <b/>
        <vertAlign val="subscript"/>
        <sz val="10"/>
        <color rgb="FF000000"/>
        <rFont val="Calibri"/>
        <family val="2"/>
        <scheme val="minor"/>
      </rPr>
      <t>2</t>
    </r>
    <r>
      <rPr>
        <b/>
        <sz val="10"/>
        <color indexed="8"/>
        <rFont val="Calibri"/>
        <family val="2"/>
        <scheme val="minor"/>
      </rPr>
      <t>O_4Acid_ICPOES_perc</t>
    </r>
  </si>
  <si>
    <r>
      <t>Na</t>
    </r>
    <r>
      <rPr>
        <b/>
        <vertAlign val="subscript"/>
        <sz val="10"/>
        <color rgb="FF000000"/>
        <rFont val="Calibri"/>
        <family val="2"/>
        <scheme val="minor"/>
      </rPr>
      <t>2</t>
    </r>
    <r>
      <rPr>
        <b/>
        <sz val="10"/>
        <color indexed="8"/>
        <rFont val="Calibri"/>
        <family val="2"/>
        <scheme val="minor"/>
      </rPr>
      <t>O_4Acid_ICPOES_perc</t>
    </r>
  </si>
  <si>
    <r>
      <t>P</t>
    </r>
    <r>
      <rPr>
        <b/>
        <vertAlign val="subscript"/>
        <sz val="10"/>
        <color rgb="FF000000"/>
        <rFont val="Calibri"/>
        <family val="2"/>
        <scheme val="minor"/>
      </rPr>
      <t>2</t>
    </r>
    <r>
      <rPr>
        <b/>
        <sz val="10"/>
        <color indexed="8"/>
        <rFont val="Calibri"/>
        <family val="2"/>
        <scheme val="minor"/>
      </rPr>
      <t>O</t>
    </r>
    <r>
      <rPr>
        <b/>
        <vertAlign val="subscript"/>
        <sz val="10"/>
        <color rgb="FF000000"/>
        <rFont val="Calibri"/>
        <family val="2"/>
        <scheme val="minor"/>
      </rPr>
      <t>5</t>
    </r>
    <r>
      <rPr>
        <b/>
        <sz val="10"/>
        <color indexed="8"/>
        <rFont val="Calibri"/>
        <family val="2"/>
        <scheme val="minor"/>
      </rPr>
      <t>_4Acid_ICPOES_perc</t>
    </r>
  </si>
  <si>
    <r>
      <t>TiO</t>
    </r>
    <r>
      <rPr>
        <b/>
        <vertAlign val="subscript"/>
        <sz val="10"/>
        <color rgb="FF000000"/>
        <rFont val="Calibri"/>
        <family val="2"/>
        <scheme val="minor"/>
      </rPr>
      <t>2</t>
    </r>
    <r>
      <rPr>
        <b/>
        <sz val="10"/>
        <color indexed="8"/>
        <rFont val="Calibri"/>
        <family val="2"/>
        <scheme val="minor"/>
      </rPr>
      <t>_4Acid_ICPOES_perc</t>
    </r>
  </si>
  <si>
    <r>
      <rPr>
        <b/>
        <sz val="11"/>
        <rFont val="Calibri"/>
        <family val="2"/>
        <scheme val="minor"/>
      </rPr>
      <t>Table 5.1:</t>
    </r>
    <r>
      <rPr>
        <sz val="11"/>
        <rFont val="Calibri"/>
        <family val="2"/>
        <scheme val="minor"/>
      </rPr>
      <t xml:space="preserve"> Detection limits for geochemical analysis by sodium peroxide fusion and ICP-OES analysis for the determination of Li concentration.</t>
    </r>
  </si>
  <si>
    <r>
      <t xml:space="preserve">Table 5.1: </t>
    </r>
    <r>
      <rPr>
        <sz val="11"/>
        <rFont val="Calibri"/>
        <family val="2"/>
        <scheme val="minor"/>
      </rPr>
      <t>Detection limits for geochemical analysis by sodium peroxide fusion and ICP-OES analysis for the determination of Li concentration.</t>
    </r>
    <r>
      <rPr>
        <b/>
        <sz val="11"/>
        <rFont val="Calibri"/>
        <family val="2"/>
        <scheme val="minor"/>
      </rPr>
      <t xml:space="preserve">
Table 5.2: </t>
    </r>
    <r>
      <rPr>
        <sz val="11"/>
        <rFont val="Calibri"/>
        <family val="2"/>
        <scheme val="minor"/>
      </rPr>
      <t xml:space="preserve">Till-matrix geochemical analysis by sodium peroxide fusion and ICP-OES analysis for the determination of Li concentration. </t>
    </r>
    <r>
      <rPr>
        <b/>
        <sz val="11"/>
        <rFont val="Calibri"/>
        <family val="2"/>
        <scheme val="minor"/>
      </rPr>
      <t xml:space="preserve">
Table 5.3: </t>
    </r>
    <r>
      <rPr>
        <sz val="11"/>
        <rFont val="Calibri"/>
        <family val="2"/>
        <scheme val="minor"/>
      </rPr>
      <t xml:space="preserve">QA and QC data for till-matrix analysis by sodium peroxide fusion and ICP-OES analysis for the determination of Li concentration. </t>
    </r>
    <r>
      <rPr>
        <b/>
        <sz val="11"/>
        <rFont val="Calibri"/>
        <family val="2"/>
        <scheme val="minor"/>
      </rPr>
      <t xml:space="preserve">
Table 5.4: </t>
    </r>
    <r>
      <rPr>
        <sz val="11"/>
        <rFont val="Calibri"/>
        <family val="2"/>
        <scheme val="minor"/>
      </rPr>
      <t>Relative standard deviation and relative difference calculations for internal MGS blind standard (OREAS 750) and lab standard (OREAS 149) analyzed by sodium peroxide fusion and ICP-OES analysis for the determination of Li concentration.</t>
    </r>
    <r>
      <rPr>
        <b/>
        <sz val="11"/>
        <rFont val="Calibri"/>
        <family val="2"/>
        <scheme val="minor"/>
      </rPr>
      <t xml:space="preserve">
Table 6.1:</t>
    </r>
    <r>
      <rPr>
        <sz val="11"/>
        <rFont val="Calibri"/>
        <family val="2"/>
        <scheme val="minor"/>
      </rPr>
      <t xml:space="preserve"> Detection limits for geochemical analysis of total carbonate content by Ca/Mg method.</t>
    </r>
    <r>
      <rPr>
        <b/>
        <sz val="11"/>
        <rFont val="Calibri"/>
        <family val="2"/>
        <scheme val="minor"/>
      </rPr>
      <t xml:space="preserve">
Table 6.2:</t>
    </r>
    <r>
      <rPr>
        <sz val="11"/>
        <rFont val="Calibri"/>
        <family val="2"/>
        <scheme val="minor"/>
      </rPr>
      <t xml:space="preserve"> Till-matrix geochemical analysis of total carbonate content by Ca/Mg method.</t>
    </r>
    <r>
      <rPr>
        <b/>
        <sz val="11"/>
        <rFont val="Calibri"/>
        <family val="2"/>
        <scheme val="minor"/>
      </rPr>
      <t xml:space="preserve">
Table 6.3: </t>
    </r>
    <r>
      <rPr>
        <sz val="11"/>
        <rFont val="Calibri"/>
        <family val="2"/>
        <scheme val="minor"/>
      </rPr>
      <t xml:space="preserve">QA and QC data for till-matrix geochemical analysis of total carbonate content by Ca/Mg method.
</t>
    </r>
    <r>
      <rPr>
        <b/>
        <sz val="11"/>
        <rFont val="Calibri"/>
        <family val="2"/>
        <scheme val="minor"/>
      </rPr>
      <t xml:space="preserve">Table 6.4: </t>
    </r>
    <r>
      <rPr>
        <sz val="11"/>
        <rFont val="Calibri"/>
        <family val="2"/>
        <scheme val="minor"/>
      </rPr>
      <t xml:space="preserve">Relative standard calculations for lab standard (BR2) analyzed by Ca/Mg method for total carbonate content determination.
</t>
    </r>
  </si>
  <si>
    <r>
      <t xml:space="preserve">Table 4.2: </t>
    </r>
    <r>
      <rPr>
        <sz val="11"/>
        <rFont val="Calibri"/>
        <family val="2"/>
        <scheme val="minor"/>
      </rPr>
      <t>Till-matrix geochemical analysis by near-total digestion (4-acid) and ICP-OES analysis.</t>
    </r>
  </si>
  <si>
    <r>
      <rPr>
        <b/>
        <sz val="11"/>
        <rFont val="Calibri"/>
        <family val="2"/>
        <scheme val="minor"/>
      </rPr>
      <t>Table 4.1:</t>
    </r>
    <r>
      <rPr>
        <sz val="11"/>
        <rFont val="Calibri"/>
        <family val="2"/>
        <scheme val="minor"/>
      </rPr>
      <t xml:space="preserve"> Detection limits for geochemical analysis by near-total digestion (4-acid) and ICP-OES analysis.</t>
    </r>
  </si>
  <si>
    <t>Chem63_1-2; Carb63_1-2; Lithology; Texture; MMSIM®; LIM; Gold</t>
  </si>
  <si>
    <t>Chem63_1-2; Carb63_1-2; Lithology; Texture; MMSIM®; KIM; LIM; Gold</t>
  </si>
  <si>
    <t>Standard deviation</t>
  </si>
  <si>
    <r>
      <rPr>
        <vertAlign val="superscript"/>
        <sz val="10"/>
        <rFont val="Calibri"/>
        <family val="2"/>
        <scheme val="minor"/>
      </rPr>
      <t>1</t>
    </r>
    <r>
      <rPr>
        <sz val="10"/>
        <rFont val="Calibri"/>
        <family val="2"/>
        <scheme val="minor"/>
      </rPr>
      <t xml:space="preserve"> Abbreviations: Carb63_1-2, till-matrix (&lt;63 μm and 1–2 mm size fraction) geochemical analysis (Ca/Mg method); Chem63_1-2, till-matrix (&lt;63 μm and 1–2 mm size fraction) geochemical analysis [partial (aqua regia, total (fusion), near-total (4-acid), total (sodium peroxide for Li determination)]; Gold, visible gold analysis; KIM, kimberlite-indicator minerals; LIM, mid-density separation for indicators of lithium mineralization; Lithology, clast lithology identification; MMSIM®, magmatic or metamorphosed massive-sulphide–indicator minerals; Texture, till-matrix (&lt;2 mm size fraction) grain size analysis.</t>
    </r>
  </si>
  <si>
    <r>
      <rPr>
        <vertAlign val="superscript"/>
        <sz val="10"/>
        <rFont val="Calibri"/>
        <family val="2"/>
        <scheme val="minor"/>
      </rPr>
      <t>2</t>
    </r>
    <r>
      <rPr>
        <sz val="10"/>
        <rFont val="Calibri"/>
        <family val="2"/>
        <scheme val="minor"/>
      </rPr>
      <t xml:space="preserve"> %_RD = relative difference which is a measure of analytical accuracy: ±0–3%, excellent; ±3–7% very good; ±7–10% good;</t>
    </r>
    <r>
      <rPr>
        <sz val="10"/>
        <color rgb="FFFF0000"/>
        <rFont val="Calibri"/>
        <family val="2"/>
        <scheme val="minor"/>
      </rPr>
      <t xml:space="preserve"> &gt;±10% is not accurate</t>
    </r>
    <r>
      <rPr>
        <sz val="10"/>
        <rFont val="Calibri"/>
        <family val="2"/>
        <scheme val="minor"/>
      </rPr>
      <t xml:space="preserve"> (Piercey, 2014).</t>
    </r>
  </si>
  <si>
    <t>112-24-202</t>
  </si>
  <si>
    <t>112-24-207</t>
  </si>
  <si>
    <t>112-24-208</t>
  </si>
  <si>
    <t>112-24-211</t>
  </si>
  <si>
    <t>112-24-213</t>
  </si>
  <si>
    <t>112-24-214</t>
  </si>
  <si>
    <t>112-24-215</t>
  </si>
  <si>
    <t>112-24-218</t>
  </si>
  <si>
    <t>112-24-219</t>
  </si>
  <si>
    <t>112-24-220</t>
  </si>
  <si>
    <t>112-24-221</t>
  </si>
  <si>
    <t>112-24-224</t>
  </si>
  <si>
    <t>112-24-225</t>
  </si>
  <si>
    <t>112-24-230</t>
  </si>
  <si>
    <t>112-24-231</t>
  </si>
  <si>
    <t>112-24-238</t>
  </si>
  <si>
    <t>112-24-239</t>
  </si>
  <si>
    <t>112-24-241</t>
  </si>
  <si>
    <t>112-24-242</t>
  </si>
  <si>
    <t>112-24-244</t>
  </si>
  <si>
    <t>112-24-248</t>
  </si>
  <si>
    <t>112-24-249</t>
  </si>
  <si>
    <t>112-24-253</t>
  </si>
  <si>
    <t>112-24-258</t>
  </si>
  <si>
    <t>112-24-259</t>
  </si>
  <si>
    <t>112-24-260</t>
  </si>
  <si>
    <t>112-24-274</t>
  </si>
  <si>
    <t>112-24-278</t>
  </si>
  <si>
    <t>112-24-281</t>
  </si>
  <si>
    <t>112-24-282</t>
  </si>
  <si>
    <t>112-24-284</t>
  </si>
  <si>
    <t>112-24-287</t>
  </si>
  <si>
    <t>112-24-287-X01</t>
  </si>
  <si>
    <t>112-24-307</t>
  </si>
  <si>
    <t>112-24-308</t>
  </si>
  <si>
    <t>112-24-311</t>
  </si>
  <si>
    <t>112-24-317</t>
  </si>
  <si>
    <t>112-24-319</t>
  </si>
  <si>
    <t>Chem63; Carb63; Lithology; Texture; MMSIM; LIM; VG</t>
  </si>
  <si>
    <t>Chem63; Carb63; Lithology; Texture</t>
  </si>
  <si>
    <t>OK</t>
  </si>
  <si>
    <t>10–15</t>
  </si>
  <si>
    <t>Bedrock outcropping 2 m to the south</t>
  </si>
  <si>
    <t>Few sand lenses in diamicton; discontinous sediment cover over bedrock in area</t>
  </si>
  <si>
    <t>Extensive lag at top of till</t>
  </si>
  <si>
    <t>Indicator mineral sample is B-C horizon, geochem is C-horizon</t>
  </si>
  <si>
    <t>Indicator mineral sample is B-horizon, geochem is B-C horizon</t>
  </si>
  <si>
    <t>B-C horizon sample, but it moslty consists of C-horizon</t>
  </si>
  <si>
    <t xml:space="preserve">Saturated from groundwater flow at bedrock contact and because it's been so wet here recently. </t>
  </si>
  <si>
    <t xml:space="preserve">IM sample is B-C horizon, geochem is C-horizon; bedrock at 0.6 m and sample is saturated from GW flow. </t>
  </si>
  <si>
    <t>B-C sample, but mostly C-horizon material</t>
  </si>
  <si>
    <t>Excellent sample down-ice of the Eagle pegmatite</t>
  </si>
  <si>
    <t>Till has more silt and clay than previous sampling site, extensive cobble/boulder lag at surface</t>
  </si>
  <si>
    <t>B-C sample, but mostly C-horizon material; saturated sample since close to bedrock</t>
  </si>
  <si>
    <t>IM from 0.5–0.7 (some B-horizon material); geochemistry from 0.7–0.9 m, all C-horizon material and same for dup</t>
  </si>
  <si>
    <t>Mosly B-horizon with some C-horizon; all that is here to sample</t>
  </si>
  <si>
    <t>Mostly C-horizon for IM sample and entirely C-horizon for geochem</t>
  </si>
  <si>
    <t>Mostly C-horizon for both samples</t>
  </si>
  <si>
    <t>Almost all B-horizon, nothing in this region to sample; scraping bedrock for both samples</t>
  </si>
  <si>
    <t>Mostly B-horizon, was scraping bedrock to obtain a sample</t>
  </si>
  <si>
    <t xml:space="preserve">10YR 5/3 </t>
  </si>
  <si>
    <t>2.5Y 7/2</t>
  </si>
  <si>
    <t>10YR 4/3</t>
  </si>
  <si>
    <t>10YR 5/4</t>
  </si>
  <si>
    <t>2.5 Y 6/2</t>
  </si>
  <si>
    <t>5Y 6/2</t>
  </si>
  <si>
    <t>Light grey</t>
  </si>
  <si>
    <t>Yellowish brown</t>
  </si>
  <si>
    <t>Light olive grey</t>
  </si>
  <si>
    <t>Sandy</t>
  </si>
  <si>
    <t>Clayey sandy silt</t>
  </si>
  <si>
    <t xml:space="preserve">112-24-242-A01 </t>
  </si>
  <si>
    <t xml:space="preserve">112-24-282-A01 </t>
  </si>
  <si>
    <t>112-24-202-A01</t>
  </si>
  <si>
    <t>112-24-207-A01</t>
  </si>
  <si>
    <t>112-24-208-A01</t>
  </si>
  <si>
    <t>112-24-211-A01</t>
  </si>
  <si>
    <t>112-24-213-A01</t>
  </si>
  <si>
    <t>112-24-214-A01</t>
  </si>
  <si>
    <t>112-24-215-A01</t>
  </si>
  <si>
    <t>112-24-218-A01</t>
  </si>
  <si>
    <t>112-24-219-A01</t>
  </si>
  <si>
    <t>112-24-220-A01</t>
  </si>
  <si>
    <t>112-24-221-A01</t>
  </si>
  <si>
    <t>112-24-224-A01</t>
  </si>
  <si>
    <t>112-24-225-A01</t>
  </si>
  <si>
    <t>112-24-230-A01</t>
  </si>
  <si>
    <t>112-24-231-A01</t>
  </si>
  <si>
    <t>112-24-238-A01</t>
  </si>
  <si>
    <t>112-24-239-A01</t>
  </si>
  <si>
    <t>112-24-241-A01</t>
  </si>
  <si>
    <t>112-24-242-A01</t>
  </si>
  <si>
    <t>112-24-244-A01</t>
  </si>
  <si>
    <t>112-24-248-A01</t>
  </si>
  <si>
    <t>112-24-249-A01</t>
  </si>
  <si>
    <t>112-24-253-A01</t>
  </si>
  <si>
    <t>112-24-258-A01</t>
  </si>
  <si>
    <t>112-24-259-A01</t>
  </si>
  <si>
    <t>112-24-260-A01</t>
  </si>
  <si>
    <t>112-24-274-A01</t>
  </si>
  <si>
    <t>112-24-278-A01</t>
  </si>
  <si>
    <t>112-24-281-A01</t>
  </si>
  <si>
    <t>112-24-282-A01</t>
  </si>
  <si>
    <t>112-24-284-A01</t>
  </si>
  <si>
    <t>112-24-287-A01</t>
  </si>
  <si>
    <t>112-24-307-A01</t>
  </si>
  <si>
    <t>112-24-308-A01</t>
  </si>
  <si>
    <t>112-24-311-A01</t>
  </si>
  <si>
    <t>112-24-317-A01</t>
  </si>
  <si>
    <t>112-24-319-A01</t>
  </si>
  <si>
    <t xml:space="preserve">112-24-200-A01 </t>
  </si>
  <si>
    <t xml:space="preserve">112-24-216-A01 </t>
  </si>
  <si>
    <t xml:space="preserve">112-24-240-A01 </t>
  </si>
  <si>
    <t xml:space="preserve">112-24-280-A01 </t>
  </si>
  <si>
    <t xml:space="preserve">112-24-242-B01 </t>
  </si>
  <si>
    <t xml:space="preserve">112-24-282-B01 </t>
  </si>
  <si>
    <t>Bi_4Acid_ICPOES_ppm</t>
  </si>
  <si>
    <t>Cs_4Acid_ICPOES_ppm</t>
  </si>
  <si>
    <t>Rb_4Acid_ICPOES_ppm</t>
  </si>
  <si>
    <t>A B-horizon sample to compare with C-horizon sample</t>
  </si>
  <si>
    <t>Analysis_year</t>
  </si>
  <si>
    <t xml:space="preserve">Washed till sample, only material in the region that could be sampled. </t>
  </si>
  <si>
    <t xml:space="preserve">SY5/LI182/DCB01/BR2 </t>
  </si>
  <si>
    <t xml:space="preserve">112-24-284-A01 </t>
  </si>
  <si>
    <t xml:space="preserve">112-24-284-A01 R </t>
  </si>
  <si>
    <t xml:space="preserve">112-24-319-A01 </t>
  </si>
  <si>
    <t xml:space="preserve">112-24-319-A01 R </t>
  </si>
  <si>
    <t>not reported</t>
  </si>
  <si>
    <r>
      <t xml:space="preserve">Table 4.3: </t>
    </r>
    <r>
      <rPr>
        <sz val="11"/>
        <rFont val="Calibri"/>
        <family val="2"/>
        <scheme val="minor"/>
      </rPr>
      <t xml:space="preserve"> Laboratory QA and QC data and field duplicate data for till-matrix geochemical analysis by near-total digestion (4-acid) and ICP-OES analysis.</t>
    </r>
  </si>
  <si>
    <r>
      <t>Table 2.3:</t>
    </r>
    <r>
      <rPr>
        <sz val="11"/>
        <rFont val="Calibri"/>
        <family val="2"/>
        <scheme val="minor"/>
      </rPr>
      <t xml:space="preserve"> QA and QC data for till-matrix geochemical analysis by total digestion (fusion) and ICP-MS and ICP-OES analysis.</t>
    </r>
  </si>
  <si>
    <t>Analysis year</t>
  </si>
  <si>
    <t xml:space="preserve">Till-matrix geochemistry data from the 2022–2024 field seasons in southeastern Manitoba (parts of NTS 52L, 62P, 63A) </t>
  </si>
  <si>
    <t>64 (2022–2024 till samples) and 17 re-analysis (analysis 3 and 4 only)</t>
  </si>
  <si>
    <r>
      <rPr>
        <vertAlign val="superscript"/>
        <sz val="10"/>
        <color theme="1"/>
        <rFont val="Calibri"/>
        <family val="2"/>
        <scheme val="minor"/>
      </rPr>
      <t>1</t>
    </r>
    <r>
      <rPr>
        <sz val="10"/>
        <color theme="1"/>
        <rFont val="Calibri"/>
        <family val="2"/>
        <scheme val="minor"/>
      </rPr>
      <t xml:space="preserve"> %_RSD = percent relative standard deviation which is a measure of analytical precision: 0–3%, excellent; 3–7% is very good to good; 7–10% is good; </t>
    </r>
    <r>
      <rPr>
        <sz val="10"/>
        <color theme="5"/>
        <rFont val="Calibri"/>
        <family val="2"/>
        <scheme val="minor"/>
      </rPr>
      <t>&gt;10% is not precise</t>
    </r>
    <r>
      <rPr>
        <sz val="10"/>
        <color theme="1"/>
        <rFont val="Calibri"/>
        <family val="2"/>
        <scheme val="minor"/>
      </rPr>
      <t xml:space="preserve"> (Piercey, 2014). </t>
    </r>
  </si>
  <si>
    <r>
      <rPr>
        <vertAlign val="superscript"/>
        <sz val="10"/>
        <rFont val="Calibri"/>
        <family val="2"/>
        <scheme val="minor"/>
      </rPr>
      <t>2</t>
    </r>
    <r>
      <rPr>
        <sz val="10"/>
        <rFont val="Calibri"/>
        <family val="2"/>
        <scheme val="minor"/>
      </rPr>
      <t xml:space="preserve"> %_RD = relative difference which is a measure of analytical accuracy: ±0–3%, excellent; ±3–7% very good; ±7–10% good; </t>
    </r>
    <r>
      <rPr>
        <sz val="10"/>
        <color theme="5"/>
        <rFont val="Calibri"/>
        <family val="2"/>
        <scheme val="minor"/>
      </rPr>
      <t>&gt;±10% is not accurate</t>
    </r>
    <r>
      <rPr>
        <sz val="10"/>
        <color rgb="FFFF0000"/>
        <rFont val="Calibri"/>
        <family val="2"/>
        <scheme val="minor"/>
      </rPr>
      <t xml:space="preserve"> </t>
    </r>
    <r>
      <rPr>
        <sz val="10"/>
        <rFont val="Calibri"/>
        <family val="2"/>
        <scheme val="minor"/>
      </rPr>
      <t>(Piercey, 2014).</t>
    </r>
  </si>
  <si>
    <t>2024 analysis only</t>
  </si>
  <si>
    <t>2023 analysis only</t>
  </si>
  <si>
    <t>LI182 meas</t>
  </si>
  <si>
    <t>Lab Li standard</t>
  </si>
  <si>
    <t>Dolomite_calc_perc</t>
  </si>
  <si>
    <t>Calcite_calc_perc</t>
  </si>
  <si>
    <t>Total_carbonate_calc_perc</t>
  </si>
  <si>
    <r>
      <t>Table 5.3:</t>
    </r>
    <r>
      <rPr>
        <sz val="10"/>
        <rFont val="Calibri"/>
        <family val="2"/>
        <scheme val="minor"/>
      </rPr>
      <t xml:space="preserve"> QA and QC data for till-matrix analysis by sodium peroxide fusion and ICP-OES analysis for the determination of Li concentration. </t>
    </r>
  </si>
  <si>
    <r>
      <t>Data Repository Item</t>
    </r>
    <r>
      <rPr>
        <b/>
        <sz val="11"/>
        <color rgb="FFFF0000"/>
        <rFont val="Calibri"/>
        <family val="2"/>
        <scheme val="minor"/>
      </rPr>
      <t xml:space="preserve"> </t>
    </r>
    <r>
      <rPr>
        <b/>
        <sz val="11"/>
        <rFont val="Calibri"/>
        <family val="2"/>
        <scheme val="minor"/>
      </rPr>
      <t>DRI2025005</t>
    </r>
  </si>
  <si>
    <r>
      <t xml:space="preserve">Hodder, T.J. and Lian, O.B. 2024: Reconnaissance-scale Quaternary geology investigations to support lithium exploration in southeastern Manitoba (parts of NTS 52L, M, 62P, 63A); </t>
    </r>
    <r>
      <rPr>
        <i/>
        <sz val="11"/>
        <rFont val="Calibri"/>
        <family val="2"/>
        <scheme val="minor"/>
      </rPr>
      <t>in</t>
    </r>
    <r>
      <rPr>
        <sz val="11"/>
        <rFont val="Calibri"/>
        <family val="2"/>
        <scheme val="minor"/>
      </rPr>
      <t xml:space="preserve"> Report of Activities 2024, Manitoba Economic Development, Investment, Trade and Natural Resources, Manitoba Geological Survey, p. 200–208.</t>
    </r>
  </si>
  <si>
    <r>
      <rPr>
        <b/>
        <sz val="11"/>
        <rFont val="Calibri"/>
        <family val="2"/>
        <scheme val="minor"/>
      </rPr>
      <t>Note:</t>
    </r>
    <r>
      <rPr>
        <sz val="11"/>
        <rFont val="Calibri"/>
        <family val="2"/>
        <scheme val="minor"/>
      </rPr>
      <t xml:space="preserve"> This Data Repository Item supersedes Data Repository Item DRI2024003</t>
    </r>
  </si>
  <si>
    <t xml:space="preserve">Hodder, T.J. 2025: Till-matrix geochemistry data from the 2022–2023 field seasons in southeastern Manitoba (parts of NTS 52L, 62P, 63A); Manitoba Business, Mining, Trade and Job Creation, Manitoba Geological Survey, Data Repository Item DRI2025005, Microsoft® Excel® file. </t>
  </si>
  <si>
    <r>
      <rPr>
        <b/>
        <sz val="11"/>
        <rFont val="Calibri"/>
        <family val="2"/>
        <scheme val="minor"/>
      </rPr>
      <t xml:space="preserve">Contents: </t>
    </r>
    <r>
      <rPr>
        <sz val="11"/>
        <rFont val="Calibri"/>
        <family val="2"/>
        <scheme val="minor"/>
      </rPr>
      <t xml:space="preserve">                                                                                                                                                     
</t>
    </r>
    <r>
      <rPr>
        <b/>
        <sz val="11"/>
        <rFont val="Calibri"/>
        <family val="2"/>
        <scheme val="minor"/>
      </rPr>
      <t>Metadata</t>
    </r>
    <r>
      <rPr>
        <sz val="11"/>
        <rFont val="Calibri"/>
        <family val="2"/>
        <scheme val="minor"/>
      </rPr>
      <t xml:space="preserve">
</t>
    </r>
    <r>
      <rPr>
        <b/>
        <sz val="11"/>
        <rFont val="Calibri"/>
        <family val="2"/>
        <scheme val="minor"/>
      </rPr>
      <t xml:space="preserve">Table 1: </t>
    </r>
    <r>
      <rPr>
        <sz val="11"/>
        <rFont val="Calibri"/>
        <family val="2"/>
        <scheme val="minor"/>
      </rPr>
      <t xml:space="preserve">Physical characteristics of till samples.
</t>
    </r>
    <r>
      <rPr>
        <b/>
        <sz val="11"/>
        <rFont val="Calibri"/>
        <family val="2"/>
        <scheme val="minor"/>
      </rPr>
      <t>Table 2.1:</t>
    </r>
    <r>
      <rPr>
        <sz val="11"/>
        <rFont val="Calibri"/>
        <family val="2"/>
        <scheme val="minor"/>
      </rPr>
      <t xml:space="preserve"> Detection limits for geochemical analysis by total digestion (fusion) and ICP-OES and ICP-MS analysis.
</t>
    </r>
    <r>
      <rPr>
        <b/>
        <sz val="11"/>
        <rFont val="Calibri"/>
        <family val="2"/>
        <scheme val="minor"/>
      </rPr>
      <t>Table 2.2:</t>
    </r>
    <r>
      <rPr>
        <sz val="11"/>
        <rFont val="Calibri"/>
        <family val="2"/>
        <scheme val="minor"/>
      </rPr>
      <t xml:space="preserve"> Till-matrix geochemical analysis by total digestion (fusion) and ICP-MS and ICP-OES analysis.
</t>
    </r>
    <r>
      <rPr>
        <b/>
        <sz val="11"/>
        <rFont val="Calibri"/>
        <family val="2"/>
        <scheme val="minor"/>
      </rPr>
      <t>Table 2.3:</t>
    </r>
    <r>
      <rPr>
        <sz val="11"/>
        <rFont val="Calibri"/>
        <family val="2"/>
        <scheme val="minor"/>
      </rPr>
      <t xml:space="preserve"> QA and QC data for till-matrix geochemical analysis by total digestion (fusion) and ICP-MS and ICP-OES analysis.
</t>
    </r>
    <r>
      <rPr>
        <b/>
        <sz val="11"/>
        <rFont val="Calibri"/>
        <family val="2"/>
        <scheme val="minor"/>
      </rPr>
      <t>Table 2.4:</t>
    </r>
    <r>
      <rPr>
        <sz val="11"/>
        <rFont val="Calibri"/>
        <family val="2"/>
        <scheme val="minor"/>
      </rPr>
      <t xml:space="preserve"> Relative standard deviation and relative difference calculations for internal MGS blind standard (OREAS 46) analyzed by total digestion (fusion) and ICP-MS and ICP-OES analysis. 
</t>
    </r>
    <r>
      <rPr>
        <b/>
        <sz val="11"/>
        <rFont val="Calibri"/>
        <family val="2"/>
        <scheme val="minor"/>
      </rPr>
      <t>Table 3.1:</t>
    </r>
    <r>
      <rPr>
        <sz val="11"/>
        <rFont val="Calibri"/>
        <family val="2"/>
        <scheme val="minor"/>
      </rPr>
      <t xml:space="preserve"> Detection limits for geochemical analysis by partial digestion (aqua regia) and ICP-MS and ICP-OES analysis.
</t>
    </r>
    <r>
      <rPr>
        <b/>
        <sz val="11"/>
        <rFont val="Calibri"/>
        <family val="2"/>
        <scheme val="minor"/>
      </rPr>
      <t xml:space="preserve">Table 3.2: </t>
    </r>
    <r>
      <rPr>
        <sz val="11"/>
        <rFont val="Calibri"/>
        <family val="2"/>
        <scheme val="minor"/>
      </rPr>
      <t xml:space="preserve">Till-matrix geochemical analysis by partial digestion (aqua regia) and ICP-MS and ICP-OES analysis.
</t>
    </r>
    <r>
      <rPr>
        <b/>
        <sz val="11"/>
        <rFont val="Calibri"/>
        <family val="2"/>
        <scheme val="minor"/>
      </rPr>
      <t>Table 3.3:</t>
    </r>
    <r>
      <rPr>
        <sz val="11"/>
        <rFont val="Calibri"/>
        <family val="2"/>
        <scheme val="minor"/>
      </rPr>
      <t xml:space="preserve"> QA and QC data for till-matrix geochemical analysis by partial digestion (aqua regia) and ICP-MS and ICP-OES analysis.
</t>
    </r>
    <r>
      <rPr>
        <b/>
        <sz val="11"/>
        <rFont val="Calibri"/>
        <family val="2"/>
        <scheme val="minor"/>
      </rPr>
      <t xml:space="preserve">Table 3.4: </t>
    </r>
    <r>
      <rPr>
        <sz val="11"/>
        <rFont val="Calibri"/>
        <family val="2"/>
        <scheme val="minor"/>
      </rPr>
      <t xml:space="preserve">Relative standard deviation and relative difference calculations for internal MGS blind standards (OREAS 46 and OREAS 750) analyzed by partial digestion (aqua regia) and ICP-MS and ICP-OES analysis.
</t>
    </r>
    <r>
      <rPr>
        <b/>
        <sz val="11"/>
        <rFont val="Calibri"/>
        <family val="2"/>
        <scheme val="minor"/>
      </rPr>
      <t>Table 4.1:</t>
    </r>
    <r>
      <rPr>
        <sz val="11"/>
        <rFont val="Calibri"/>
        <family val="2"/>
        <scheme val="minor"/>
      </rPr>
      <t xml:space="preserve"> Detection limits for geochemical analysis by near-total digestion (4-acid) and ICP-OES analysis.
</t>
    </r>
    <r>
      <rPr>
        <b/>
        <sz val="11"/>
        <rFont val="Calibri"/>
        <family val="2"/>
        <scheme val="minor"/>
      </rPr>
      <t xml:space="preserve">Table 4.2: </t>
    </r>
    <r>
      <rPr>
        <sz val="11"/>
        <rFont val="Calibri"/>
        <family val="2"/>
        <scheme val="minor"/>
      </rPr>
      <t xml:space="preserve">Till-matrix geochemical analysis by near-total digestion (4-acid) and ICP-OES analysis.
</t>
    </r>
    <r>
      <rPr>
        <b/>
        <sz val="11"/>
        <rFont val="Calibri"/>
        <family val="2"/>
        <scheme val="minor"/>
      </rPr>
      <t xml:space="preserve">Table 4.3: </t>
    </r>
    <r>
      <rPr>
        <sz val="11"/>
        <rFont val="Calibri"/>
        <family val="2"/>
        <scheme val="minor"/>
      </rPr>
      <t xml:space="preserve">QA and QC data for till-matrix geochemical analysis by near-total digestion (4-acid) and ICP-OES analysis.
</t>
    </r>
    <r>
      <rPr>
        <b/>
        <sz val="11"/>
        <rFont val="Calibri"/>
        <family val="2"/>
        <scheme val="minor"/>
      </rPr>
      <t xml:space="preserve">Table 4.4: </t>
    </r>
    <r>
      <rPr>
        <sz val="11"/>
        <rFont val="Calibri"/>
        <family val="2"/>
        <scheme val="minor"/>
      </rPr>
      <t xml:space="preserve">Relative standard deviation and relative difference calculations for internal MGS blind standards (OREAS 46 and OREAS 750) analyzed by near-total digestion (4-acid) and ICP-OES analysis.
</t>
    </r>
  </si>
  <si>
    <t>Published 2025 by:
Manitoba Business, Mining, Trade and Job Creation
Manitoba Geological Survey
360-1395 Ellice Avenue
Winnipeg, Manitoba
R3G 3P2 Canada</t>
  </si>
  <si>
    <t>Manitoba Business, Mining, Trade and Job Creation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Business, Mining, Trade and Job Creation of any manufacturer's product.</t>
  </si>
  <si>
    <t>DRI2025005</t>
  </si>
  <si>
    <r>
      <t>A total of 64 till samples were collected from hand-dug pits or cut section exposures during the 2022–2024 field seasons in southeastern Manitoba (Hodder and Lian, 2024). Till samples were split and assessed for damp colouring using a Munsell chart (Munsell Color–X-Rite, Incorporated, 2015). Samples were sieved at the Saskatchewan Research Council Geoanalytical Laboratories (SRC; Saskatoon, Saskatchewan) to obtain the silt and clay (&lt;63 µm) and very coarse sand (1–2 mm) size fractions for geochemical analysis. The &lt;63 µm size-fraction of all samples was analyzed, and the 1–2 mm size-fraction of samples collected in 2022 and 2023 was analyzed. The 1–2 mm size fraction was pulverized using a pneumatic vibratory ring pulverizer (with mild steel grinding barrels) to obtain an appropriate pulp size for geochemical analysis (≤63 μm) at the MGS Midland Sample and Core Library(Winnipeg, Manitoba). Prior to pulverizing each individual sample, the grinding barrels were cleaned by pulverizing pure silica sand (99.0% SiO</t>
    </r>
    <r>
      <rPr>
        <vertAlign val="subscript"/>
        <sz val="10"/>
        <rFont val="Calibri"/>
        <family val="2"/>
        <scheme val="minor"/>
      </rPr>
      <t>2</t>
    </r>
    <r>
      <rPr>
        <sz val="10"/>
        <rFont val="Calibri"/>
        <family val="2"/>
        <scheme val="minor"/>
      </rPr>
      <t>) for 60-second intervals, were then blown out with compressed air under a dust collector, and the interior surfaces were washed with acetone using low-lint tissue wipes. In addition, 17 till samples from the east-side road project (Gauthier and Hodder, 2020, 2021) were pulled from the archives, and the silt and clay portion of the till matrix (&lt;63 µm size fraction) was analyzed (Analysis 3 and 4 only; note, analyses 1, 2 and 5 were previously reported in Gauthier and Hodder, 2021). 
To determine grain size at SRC, an aliquot of &lt;2 mm sample material was transferred to a flask. An aliquot of Calgon© was added. Deionized water was added to the flask, and the flask was shaken until the contents were thoroughly mixed. The contents of the flask were sieved through a screen into a graduated cylinder. An aliquot of sample was immediately removed. A second aliquot (of clay) was removed from the cylinder after a certain period of time (the time period is dependent on the ambient room temperature). The sieved sand and aliquots of sample material were dried and re-weighed. Calculations were performed to determine the percentage of sand, silt and clay in the sample based on the total weight. An SRC standard was prepared and inserted into the group every 20 samples. Replicate samples were inserted at the end of the small group.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</si>
</sst>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0.0000"/>
  </numFmts>
  <fonts count="38">
    <font>
      <sz val="9"/>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Geneva"/>
    </font>
    <font>
      <sz val="10"/>
      <name val="Arial"/>
      <family val="2"/>
    </font>
    <font>
      <sz val="11"/>
      <color rgb="FF000000"/>
      <name val="Calibri"/>
      <family val="2"/>
    </font>
    <font>
      <sz val="11"/>
      <color rgb="FF000000"/>
      <name val="Calibri"/>
      <family val="2"/>
    </font>
    <font>
      <sz val="11"/>
      <name val="Calibri"/>
      <family val="2"/>
      <scheme val="minor"/>
    </font>
    <font>
      <b/>
      <sz val="11"/>
      <name val="Calibri"/>
      <family val="2"/>
      <scheme val="minor"/>
    </font>
    <font>
      <b/>
      <sz val="10"/>
      <name val="Calibri"/>
      <family val="2"/>
      <scheme val="minor"/>
    </font>
    <font>
      <b/>
      <sz val="10"/>
      <color rgb="FFFF0000"/>
      <name val="Calibri"/>
      <family val="2"/>
      <scheme val="minor"/>
    </font>
    <font>
      <sz val="10"/>
      <name val="Calibri"/>
      <family val="2"/>
      <scheme val="minor"/>
    </font>
    <font>
      <sz val="10"/>
      <color rgb="FFFF0000"/>
      <name val="Calibri"/>
      <family val="2"/>
      <scheme val="minor"/>
    </font>
    <font>
      <i/>
      <sz val="10"/>
      <color rgb="FFFF0000"/>
      <name val="Calibri"/>
      <family val="2"/>
      <scheme val="minor"/>
    </font>
    <font>
      <vertAlign val="subscript"/>
      <sz val="10"/>
      <name val="Calibri"/>
      <family val="2"/>
      <scheme val="minor"/>
    </font>
    <font>
      <sz val="10"/>
      <color theme="1"/>
      <name val="Calibri"/>
      <family val="2"/>
      <scheme val="minor"/>
    </font>
    <font>
      <sz val="10"/>
      <color rgb="FF000000"/>
      <name val="Calibri"/>
      <family val="2"/>
      <scheme val="minor"/>
    </font>
    <font>
      <b/>
      <sz val="10"/>
      <color rgb="FF000000"/>
      <name val="Calibri"/>
      <family val="2"/>
      <scheme val="minor"/>
    </font>
    <font>
      <sz val="9"/>
      <name val="Geneva"/>
    </font>
    <font>
      <sz val="10"/>
      <color indexed="8"/>
      <name val="Arial"/>
      <family val="2"/>
    </font>
    <font>
      <b/>
      <sz val="10"/>
      <color indexed="8"/>
      <name val="Calibri"/>
      <family val="2"/>
      <scheme val="minor"/>
    </font>
    <font>
      <sz val="10"/>
      <color indexed="8"/>
      <name val="Calibri"/>
      <family val="2"/>
      <scheme val="minor"/>
    </font>
    <font>
      <vertAlign val="superscript"/>
      <sz val="10"/>
      <color theme="1"/>
      <name val="Calibri"/>
      <family val="2"/>
      <scheme val="minor"/>
    </font>
    <font>
      <vertAlign val="superscript"/>
      <sz val="10"/>
      <name val="Calibri"/>
      <family val="2"/>
      <scheme val="minor"/>
    </font>
    <font>
      <b/>
      <vertAlign val="subscript"/>
      <sz val="10"/>
      <color rgb="FF000000"/>
      <name val="Calibri"/>
      <family val="2"/>
      <scheme val="minor"/>
    </font>
    <font>
      <b/>
      <vertAlign val="subscript"/>
      <sz val="10"/>
      <name val="Calibri"/>
      <family val="2"/>
      <scheme val="minor"/>
    </font>
    <font>
      <b/>
      <sz val="14"/>
      <name val="Calibri"/>
      <family val="2"/>
      <scheme val="minor"/>
    </font>
    <font>
      <b/>
      <vertAlign val="superscript"/>
      <sz val="10"/>
      <name val="Calibri"/>
      <family val="2"/>
      <scheme val="minor"/>
    </font>
    <font>
      <b/>
      <sz val="11"/>
      <color theme="1"/>
      <name val="Calibri"/>
      <family val="2"/>
      <scheme val="minor"/>
    </font>
    <font>
      <i/>
      <sz val="11"/>
      <name val="Calibri"/>
      <family val="2"/>
      <scheme val="minor"/>
    </font>
    <font>
      <b/>
      <sz val="10"/>
      <color rgb="FF00B050"/>
      <name val="Calibri"/>
      <family val="2"/>
      <scheme val="minor"/>
    </font>
    <font>
      <i/>
      <sz val="10"/>
      <name val="Calibri"/>
      <family val="2"/>
      <scheme val="minor"/>
    </font>
    <font>
      <i/>
      <sz val="10"/>
      <color theme="5"/>
      <name val="Calibri"/>
      <family val="2"/>
      <scheme val="minor"/>
    </font>
    <font>
      <sz val="10"/>
      <color theme="5"/>
      <name val="Calibri"/>
      <family val="2"/>
      <scheme val="minor"/>
    </font>
    <font>
      <sz val="11"/>
      <color rgb="FFFF0000"/>
      <name val="Calibri"/>
      <family val="2"/>
      <scheme val="minor"/>
    </font>
    <font>
      <b/>
      <sz val="11"/>
      <color rgb="FFFF0000"/>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22">
    <border>
      <left/>
      <right/>
      <top/>
      <bottom/>
      <diagonal/>
    </border>
    <border>
      <left style="thin">
        <color indexed="22"/>
      </left>
      <right style="thin">
        <color indexed="22"/>
      </right>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auto="1"/>
      </top>
      <bottom style="thin">
        <color auto="1"/>
      </bottom>
      <diagonal/>
    </border>
    <border>
      <left/>
      <right/>
      <top style="medium">
        <color indexed="64"/>
      </top>
      <bottom style="medium">
        <color indexed="64"/>
      </bottom>
      <diagonal/>
    </border>
    <border>
      <left/>
      <right/>
      <top style="thin">
        <color auto="1"/>
      </top>
      <bottom/>
      <diagonal/>
    </border>
    <border>
      <left/>
      <right/>
      <top style="medium">
        <color indexed="64"/>
      </top>
      <bottom/>
      <diagonal/>
    </border>
    <border>
      <left style="thin">
        <color indexed="22"/>
      </left>
      <right style="thin">
        <color indexed="64"/>
      </right>
      <top style="thin">
        <color indexed="22"/>
      </top>
      <bottom/>
      <diagonal/>
    </border>
    <border>
      <left style="thin">
        <color indexed="22"/>
      </left>
      <right style="thin">
        <color indexed="64"/>
      </right>
      <top/>
      <bottom/>
      <diagonal/>
    </border>
    <border>
      <left style="thin">
        <color auto="1"/>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right/>
      <top style="thin">
        <color indexed="64"/>
      </top>
      <bottom/>
      <diagonal/>
    </border>
    <border>
      <left/>
      <right/>
      <top style="thin">
        <color auto="1"/>
      </top>
      <bottom/>
      <diagonal/>
    </border>
    <border>
      <left/>
      <right/>
      <top style="thin">
        <color indexed="64"/>
      </top>
      <bottom style="thin">
        <color indexed="64"/>
      </bottom>
      <diagonal/>
    </border>
    <border>
      <left/>
      <right/>
      <top style="thin">
        <color indexed="64"/>
      </top>
      <bottom/>
      <diagonal/>
    </border>
    <border>
      <left/>
      <right/>
      <top style="hair">
        <color indexed="64"/>
      </top>
      <bottom style="medium">
        <color indexed="64"/>
      </bottom>
      <diagonal/>
    </border>
  </borders>
  <cellStyleXfs count="15">
    <xf numFmtId="0" fontId="0" fillId="0" borderId="0"/>
    <xf numFmtId="0" fontId="6" fillId="0" borderId="0"/>
    <xf numFmtId="0" fontId="7" fillId="0" borderId="0"/>
    <xf numFmtId="0" fontId="6" fillId="0" borderId="0"/>
    <xf numFmtId="0" fontId="8" fillId="0" borderId="0"/>
    <xf numFmtId="43" fontId="20" fillId="0" borderId="0" applyFont="0" applyFill="0" applyBorder="0" applyAlignment="0" applyProtection="0"/>
    <xf numFmtId="0" fontId="21" fillId="0" borderId="0"/>
    <xf numFmtId="0" fontId="4" fillId="0" borderId="0"/>
    <xf numFmtId="0" fontId="4" fillId="0" borderId="0"/>
    <xf numFmtId="0" fontId="4" fillId="0" borderId="0"/>
    <xf numFmtId="0" fontId="7" fillId="0" borderId="0"/>
    <xf numFmtId="43" fontId="20" fillId="0" borderId="0" applyFont="0" applyFill="0" applyBorder="0" applyAlignment="0" applyProtection="0"/>
    <xf numFmtId="0" fontId="2" fillId="0" borderId="0"/>
    <xf numFmtId="0" fontId="2" fillId="0" borderId="0"/>
    <xf numFmtId="0" fontId="2" fillId="0" borderId="0"/>
  </cellStyleXfs>
  <cellXfs count="277">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9" fillId="0" borderId="0" xfId="0" applyFont="1"/>
    <xf numFmtId="0" fontId="9" fillId="0" borderId="0" xfId="0" applyFont="1" applyAlignment="1">
      <alignment vertical="top"/>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0" fillId="0" borderId="0" xfId="0" applyFont="1" applyAlignment="1">
      <alignment vertical="center"/>
    </xf>
    <xf numFmtId="0" fontId="15" fillId="0" borderId="0" xfId="0" applyFont="1" applyAlignment="1">
      <alignment vertical="center"/>
    </xf>
    <xf numFmtId="0" fontId="13" fillId="0" borderId="0" xfId="0" applyFont="1" applyAlignment="1">
      <alignment horizontal="center" vertical="center"/>
    </xf>
    <xf numFmtId="0" fontId="13" fillId="0" borderId="0" xfId="0" applyFont="1"/>
    <xf numFmtId="0" fontId="18" fillId="0" borderId="0" xfId="0" applyFont="1" applyAlignment="1">
      <alignment horizontal="center" vertical="center"/>
    </xf>
    <xf numFmtId="0" fontId="13" fillId="0" borderId="3" xfId="0" applyFont="1" applyBorder="1" applyAlignment="1">
      <alignment horizontal="center" vertical="center"/>
    </xf>
    <xf numFmtId="0" fontId="13" fillId="0" borderId="0" xfId="0" applyFont="1" applyAlignment="1">
      <alignment horizontal="center"/>
    </xf>
    <xf numFmtId="0" fontId="18" fillId="0" borderId="0" xfId="0" applyFont="1" applyAlignment="1">
      <alignment horizontal="center"/>
    </xf>
    <xf numFmtId="0" fontId="17" fillId="0" borderId="0" xfId="0" applyFont="1" applyAlignment="1">
      <alignment vertical="center"/>
    </xf>
    <xf numFmtId="0" fontId="12" fillId="0" borderId="0" xfId="0" applyFont="1" applyAlignment="1">
      <alignment horizontal="center" vertical="center"/>
    </xf>
    <xf numFmtId="1" fontId="17" fillId="0" borderId="0" xfId="0" applyNumberFormat="1" applyFont="1" applyAlignment="1">
      <alignment horizontal="center" vertical="center"/>
    </xf>
    <xf numFmtId="165" fontId="13" fillId="0" borderId="0" xfId="0" applyNumberFormat="1" applyFont="1" applyAlignment="1">
      <alignment horizontal="center" vertical="center"/>
    </xf>
    <xf numFmtId="1" fontId="13" fillId="0" borderId="0" xfId="0" applyNumberFormat="1" applyFont="1" applyAlignment="1">
      <alignment horizontal="center" vertical="center"/>
    </xf>
    <xf numFmtId="2" fontId="18" fillId="0" borderId="0" xfId="0" applyNumberFormat="1" applyFont="1" applyAlignment="1">
      <alignment horizontal="center" vertical="center"/>
    </xf>
    <xf numFmtId="164" fontId="13" fillId="0" borderId="0" xfId="0" applyNumberFormat="1" applyFont="1" applyAlignment="1">
      <alignment horizontal="center" vertical="center"/>
    </xf>
    <xf numFmtId="165" fontId="13" fillId="0" borderId="3" xfId="0" applyNumberFormat="1" applyFont="1" applyBorder="1" applyAlignment="1">
      <alignment horizontal="center" vertical="center"/>
    </xf>
    <xf numFmtId="0" fontId="18" fillId="0" borderId="0" xfId="2" applyFont="1" applyAlignment="1">
      <alignment horizontal="center" vertical="center"/>
    </xf>
    <xf numFmtId="0" fontId="17" fillId="0" borderId="0" xfId="0" applyFont="1" applyAlignment="1">
      <alignment horizontal="center" vertical="center"/>
    </xf>
    <xf numFmtId="2" fontId="18" fillId="0" borderId="3" xfId="0" applyNumberFormat="1" applyFont="1" applyBorder="1" applyAlignment="1">
      <alignment horizontal="center" vertical="center"/>
    </xf>
    <xf numFmtId="0" fontId="13" fillId="0" borderId="0" xfId="0" applyFont="1" applyAlignment="1">
      <alignment horizontal="left"/>
    </xf>
    <xf numFmtId="166" fontId="13" fillId="0" borderId="0" xfId="0" applyNumberFormat="1" applyFont="1" applyAlignment="1">
      <alignment horizontal="center" vertical="center"/>
    </xf>
    <xf numFmtId="1" fontId="13" fillId="0" borderId="3" xfId="0" applyNumberFormat="1" applyFont="1" applyBorder="1" applyAlignment="1">
      <alignment horizontal="center" vertical="center"/>
    </xf>
    <xf numFmtId="165" fontId="13" fillId="0" borderId="0" xfId="5" applyNumberFormat="1" applyFont="1" applyFill="1" applyAlignment="1">
      <alignment horizontal="center" vertical="center"/>
    </xf>
    <xf numFmtId="165" fontId="13" fillId="0" borderId="0" xfId="5" applyNumberFormat="1" applyFont="1" applyFill="1" applyBorder="1" applyAlignment="1">
      <alignment horizontal="center" vertical="center"/>
    </xf>
    <xf numFmtId="0" fontId="19"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lignment horizontal="left" vertical="top" wrapText="1"/>
    </xf>
    <xf numFmtId="0" fontId="17" fillId="0" borderId="3" xfId="0" applyFont="1" applyBorder="1" applyAlignment="1">
      <alignment horizontal="center" vertical="center"/>
    </xf>
    <xf numFmtId="165" fontId="17" fillId="0" borderId="0" xfId="0" applyNumberFormat="1" applyFont="1" applyAlignment="1">
      <alignment horizontal="center" vertical="center"/>
    </xf>
    <xf numFmtId="0" fontId="18" fillId="0" borderId="0" xfId="0" applyFont="1" applyAlignment="1">
      <alignment horizontal="center" vertical="top" wrapText="1" readingOrder="1"/>
    </xf>
    <xf numFmtId="0" fontId="18" fillId="0" borderId="0" xfId="0" applyFont="1" applyAlignment="1">
      <alignment horizontal="center" vertical="center" wrapText="1" readingOrder="1"/>
    </xf>
    <xf numFmtId="0" fontId="13" fillId="0" borderId="4" xfId="0" applyFont="1" applyBorder="1" applyAlignment="1">
      <alignment horizontal="center" vertical="center"/>
    </xf>
    <xf numFmtId="0" fontId="17" fillId="0" borderId="0" xfId="0" quotePrefix="1" applyFont="1" applyAlignment="1">
      <alignment horizontal="center" vertical="center"/>
    </xf>
    <xf numFmtId="0" fontId="17" fillId="0" borderId="3" xfId="0" quotePrefix="1" applyFont="1" applyBorder="1" applyAlignment="1">
      <alignment horizontal="center" vertical="center"/>
    </xf>
    <xf numFmtId="1" fontId="13" fillId="0" borderId="0" xfId="1" applyNumberFormat="1" applyFont="1" applyAlignment="1">
      <alignment horizontal="center"/>
    </xf>
    <xf numFmtId="1" fontId="13" fillId="0" borderId="4" xfId="0" applyNumberFormat="1" applyFont="1" applyBorder="1" applyAlignment="1">
      <alignment horizontal="center" vertical="center"/>
    </xf>
    <xf numFmtId="0" fontId="13" fillId="0" borderId="0" xfId="0" quotePrefix="1" applyFont="1" applyAlignment="1">
      <alignment vertical="center"/>
    </xf>
    <xf numFmtId="0" fontId="13" fillId="0" borderId="0" xfId="0" applyFont="1" applyAlignment="1">
      <alignment horizontal="left" vertical="center"/>
    </xf>
    <xf numFmtId="0" fontId="11" fillId="0" borderId="5" xfId="0" applyFont="1" applyBorder="1" applyAlignment="1">
      <alignment horizontal="center" vertical="center"/>
    </xf>
    <xf numFmtId="1" fontId="11" fillId="0" borderId="5"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0" fontId="17" fillId="0" borderId="4" xfId="0" applyFont="1" applyBorder="1" applyAlignment="1">
      <alignment horizontal="center" vertical="center"/>
    </xf>
    <xf numFmtId="0" fontId="11" fillId="0" borderId="5" xfId="0" applyFont="1" applyBorder="1" applyAlignment="1">
      <alignment horizontal="center"/>
    </xf>
    <xf numFmtId="0" fontId="22" fillId="0" borderId="5" xfId="0" applyFont="1" applyBorder="1" applyAlignment="1">
      <alignment horizontal="center" vertical="center"/>
    </xf>
    <xf numFmtId="0" fontId="23" fillId="0" borderId="0" xfId="0" applyFont="1" applyAlignment="1">
      <alignment horizontal="center"/>
    </xf>
    <xf numFmtId="0" fontId="23" fillId="0" borderId="4"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1" fillId="0" borderId="5" xfId="0" applyFont="1" applyBorder="1" applyAlignment="1" applyProtection="1">
      <alignment horizontal="center" vertical="center" wrapText="1"/>
      <protection locked="0"/>
    </xf>
    <xf numFmtId="2" fontId="13" fillId="0" borderId="0" xfId="0" applyNumberFormat="1" applyFont="1" applyAlignment="1">
      <alignment horizontal="center"/>
    </xf>
    <xf numFmtId="2" fontId="13" fillId="0" borderId="3" xfId="0" applyNumberFormat="1" applyFont="1" applyBorder="1" applyAlignment="1">
      <alignment horizontal="center"/>
    </xf>
    <xf numFmtId="2" fontId="13" fillId="0" borderId="4" xfId="0" applyNumberFormat="1" applyFont="1" applyBorder="1" applyAlignment="1">
      <alignment horizontal="center"/>
    </xf>
    <xf numFmtId="0" fontId="23" fillId="0" borderId="0" xfId="0" applyFont="1" applyAlignment="1">
      <alignment horizontal="center" vertical="center"/>
    </xf>
    <xf numFmtId="0" fontId="18" fillId="0" borderId="0" xfId="0" applyFont="1" applyAlignment="1">
      <alignment horizontal="center" vertical="center" readingOrder="1"/>
    </xf>
    <xf numFmtId="165" fontId="13" fillId="0" borderId="0" xfId="0" applyNumberFormat="1" applyFont="1" applyAlignment="1">
      <alignment horizontal="center"/>
    </xf>
    <xf numFmtId="165" fontId="13" fillId="0" borderId="4" xfId="0" applyNumberFormat="1" applyFont="1" applyBorder="1" applyAlignment="1">
      <alignment horizontal="center" vertical="center"/>
    </xf>
    <xf numFmtId="0" fontId="17" fillId="0" borderId="4" xfId="0" quotePrefix="1" applyFont="1" applyBorder="1" applyAlignment="1">
      <alignment horizontal="center" vertical="center"/>
    </xf>
    <xf numFmtId="0" fontId="18" fillId="0" borderId="3" xfId="0" applyFont="1" applyBorder="1" applyAlignment="1">
      <alignment horizontal="center" vertical="top" wrapText="1" readingOrder="1"/>
    </xf>
    <xf numFmtId="1" fontId="13" fillId="0" borderId="0" xfId="0" applyNumberFormat="1" applyFont="1" applyAlignment="1">
      <alignment horizontal="center"/>
    </xf>
    <xf numFmtId="2" fontId="13" fillId="0" borderId="0" xfId="0" applyNumberFormat="1" applyFont="1" applyAlignment="1">
      <alignment horizontal="center" vertical="center"/>
    </xf>
    <xf numFmtId="165" fontId="13" fillId="0" borderId="3" xfId="0" applyNumberFormat="1" applyFont="1" applyBorder="1" applyAlignment="1">
      <alignment horizontal="center"/>
    </xf>
    <xf numFmtId="1" fontId="13" fillId="0" borderId="3" xfId="0" applyNumberFormat="1" applyFont="1" applyBorder="1" applyAlignment="1">
      <alignment horizontal="center"/>
    </xf>
    <xf numFmtId="2" fontId="13" fillId="0" borderId="3" xfId="0" applyNumberFormat="1" applyFont="1" applyBorder="1" applyAlignment="1">
      <alignment horizontal="center" vertical="center"/>
    </xf>
    <xf numFmtId="165" fontId="14" fillId="0" borderId="0" xfId="0" applyNumberFormat="1" applyFont="1" applyAlignment="1">
      <alignment horizontal="center" vertical="center"/>
    </xf>
    <xf numFmtId="0" fontId="17" fillId="0" borderId="0" xfId="0" applyFont="1"/>
    <xf numFmtId="165" fontId="13" fillId="0" borderId="0" xfId="0" applyNumberFormat="1" applyFont="1"/>
    <xf numFmtId="165" fontId="19" fillId="0" borderId="0" xfId="0" applyNumberFormat="1" applyFont="1" applyAlignment="1">
      <alignment horizontal="center" vertical="center"/>
    </xf>
    <xf numFmtId="165" fontId="13" fillId="0" borderId="3" xfId="0" applyNumberFormat="1" applyFont="1" applyBorder="1"/>
    <xf numFmtId="0" fontId="19" fillId="0" borderId="6" xfId="0" applyFont="1" applyBorder="1" applyAlignment="1">
      <alignment horizontal="center" vertical="center"/>
    </xf>
    <xf numFmtId="0" fontId="23" fillId="0" borderId="3" xfId="0" applyFont="1" applyBorder="1" applyAlignment="1">
      <alignment horizontal="center"/>
    </xf>
    <xf numFmtId="0" fontId="13" fillId="2" borderId="0" xfId="0" applyFont="1" applyFill="1" applyAlignment="1">
      <alignment horizontal="center"/>
    </xf>
    <xf numFmtId="165" fontId="13" fillId="2" borderId="0" xfId="0" applyNumberFormat="1" applyFont="1" applyFill="1" applyAlignment="1">
      <alignment horizontal="center" vertical="center"/>
    </xf>
    <xf numFmtId="165" fontId="13" fillId="0" borderId="4" xfId="0" applyNumberFormat="1" applyFont="1" applyBorder="1" applyAlignment="1">
      <alignment horizontal="center"/>
    </xf>
    <xf numFmtId="164" fontId="13" fillId="0" borderId="0" xfId="0" applyNumberFormat="1" applyFont="1" applyAlignment="1">
      <alignment horizontal="center"/>
    </xf>
    <xf numFmtId="164" fontId="13" fillId="0" borderId="3" xfId="0" applyNumberFormat="1" applyFont="1" applyBorder="1" applyAlignment="1">
      <alignment horizontal="center"/>
    </xf>
    <xf numFmtId="0" fontId="11" fillId="0" borderId="7" xfId="1" applyFont="1" applyBorder="1" applyAlignment="1">
      <alignment horizontal="left" vertical="center"/>
    </xf>
    <xf numFmtId="0" fontId="11" fillId="0" borderId="7" xfId="1" applyFont="1" applyBorder="1" applyAlignment="1">
      <alignment horizontal="center" vertical="center"/>
    </xf>
    <xf numFmtId="0" fontId="13" fillId="0" borderId="0" xfId="1" applyFont="1" applyAlignment="1">
      <alignment horizontal="center" vertical="center"/>
    </xf>
    <xf numFmtId="0" fontId="11" fillId="0" borderId="0" xfId="0" applyFont="1" applyAlignment="1">
      <alignment horizontal="center" vertical="center"/>
    </xf>
    <xf numFmtId="0" fontId="17" fillId="0" borderId="0" xfId="0" applyFont="1" applyAlignment="1">
      <alignment horizontal="center"/>
    </xf>
    <xf numFmtId="0" fontId="17" fillId="0" borderId="3" xfId="0" applyFont="1" applyBorder="1" applyAlignment="1">
      <alignment horizontal="center"/>
    </xf>
    <xf numFmtId="0" fontId="11" fillId="0" borderId="2" xfId="1" applyFont="1" applyBorder="1" applyAlignment="1">
      <alignment horizontal="center" vertical="center"/>
    </xf>
    <xf numFmtId="1" fontId="17" fillId="0" borderId="0" xfId="0" applyNumberFormat="1" applyFont="1" applyAlignment="1">
      <alignment horizontal="center"/>
    </xf>
    <xf numFmtId="1" fontId="17" fillId="0" borderId="4" xfId="0" applyNumberFormat="1" applyFont="1" applyBorder="1" applyAlignment="1">
      <alignment horizontal="center"/>
    </xf>
    <xf numFmtId="164" fontId="18" fillId="0" borderId="0" xfId="0" applyNumberFormat="1" applyFont="1" applyAlignment="1">
      <alignment horizontal="center" vertical="center"/>
    </xf>
    <xf numFmtId="164" fontId="18" fillId="0" borderId="3" xfId="0" applyNumberFormat="1" applyFont="1" applyBorder="1" applyAlignment="1">
      <alignment horizontal="center" vertical="center"/>
    </xf>
    <xf numFmtId="0" fontId="11" fillId="0" borderId="3" xfId="2" applyFont="1" applyBorder="1" applyAlignment="1">
      <alignment horizontal="center" vertical="center"/>
    </xf>
    <xf numFmtId="0" fontId="22" fillId="0" borderId="3" xfId="0" quotePrefix="1" applyFont="1" applyBorder="1" applyAlignment="1">
      <alignment horizontal="center" vertical="center"/>
    </xf>
    <xf numFmtId="0" fontId="22" fillId="0" borderId="3" xfId="0" applyFont="1" applyBorder="1" applyAlignment="1">
      <alignment horizontal="center" vertical="center"/>
    </xf>
    <xf numFmtId="164" fontId="22" fillId="0" borderId="3" xfId="0" applyNumberFormat="1" applyFont="1" applyBorder="1" applyAlignment="1">
      <alignment horizontal="center" vertical="center"/>
    </xf>
    <xf numFmtId="165" fontId="22" fillId="0" borderId="3" xfId="0" applyNumberFormat="1" applyFont="1" applyBorder="1" applyAlignment="1">
      <alignment horizontal="center" vertical="center"/>
    </xf>
    <xf numFmtId="165" fontId="13" fillId="0" borderId="8" xfId="0" applyNumberFormat="1" applyFont="1" applyBorder="1"/>
    <xf numFmtId="0" fontId="22" fillId="0" borderId="8" xfId="0" applyFont="1" applyBorder="1" applyAlignment="1">
      <alignment horizontal="center" vertical="center"/>
    </xf>
    <xf numFmtId="0" fontId="23" fillId="0" borderId="3" xfId="0" applyFont="1" applyBorder="1" applyAlignment="1">
      <alignment horizontal="center" vertical="center"/>
    </xf>
    <xf numFmtId="0" fontId="22" fillId="0" borderId="6" xfId="0" quotePrefix="1" applyFont="1" applyBorder="1" applyAlignment="1">
      <alignment horizontal="center" vertical="center"/>
    </xf>
    <xf numFmtId="0" fontId="23" fillId="2" borderId="0" xfId="0" applyFont="1" applyFill="1" applyAlignment="1">
      <alignment horizontal="center"/>
    </xf>
    <xf numFmtId="1" fontId="13" fillId="0" borderId="0" xfId="0" quotePrefix="1" applyNumberFormat="1" applyFont="1" applyAlignment="1">
      <alignment horizontal="center" vertical="center"/>
    </xf>
    <xf numFmtId="1" fontId="13" fillId="0" borderId="4" xfId="0" quotePrefix="1" applyNumberFormat="1" applyFont="1" applyBorder="1" applyAlignment="1">
      <alignment horizontal="center" vertical="center"/>
    </xf>
    <xf numFmtId="0" fontId="13" fillId="2" borderId="4" xfId="0" applyFont="1" applyFill="1" applyBorder="1" applyAlignment="1">
      <alignment horizontal="center"/>
    </xf>
    <xf numFmtId="165" fontId="13" fillId="2" borderId="4" xfId="0" applyNumberFormat="1" applyFont="1" applyFill="1" applyBorder="1" applyAlignment="1">
      <alignment horizontal="center" vertical="center"/>
    </xf>
    <xf numFmtId="2" fontId="23" fillId="0" borderId="0" xfId="0" applyNumberFormat="1" applyFont="1" applyAlignment="1">
      <alignment horizontal="center"/>
    </xf>
    <xf numFmtId="0" fontId="17" fillId="0" borderId="0" xfId="7" applyFont="1" applyAlignment="1">
      <alignment horizontal="center"/>
    </xf>
    <xf numFmtId="0" fontId="17" fillId="0" borderId="0" xfId="7" applyFont="1"/>
    <xf numFmtId="0" fontId="13" fillId="0" borderId="0" xfId="7" applyFont="1" applyAlignment="1">
      <alignment horizontal="center"/>
    </xf>
    <xf numFmtId="0" fontId="11" fillId="0" borderId="0" xfId="7" applyFont="1" applyAlignment="1">
      <alignment horizontal="center" vertical="center"/>
    </xf>
    <xf numFmtId="0" fontId="17" fillId="0" borderId="0" xfId="7" quotePrefix="1" applyFont="1" applyAlignment="1">
      <alignment horizontal="center"/>
    </xf>
    <xf numFmtId="0" fontId="17" fillId="0" borderId="3" xfId="7" applyFont="1" applyBorder="1" applyAlignment="1">
      <alignment horizontal="center" vertical="center"/>
    </xf>
    <xf numFmtId="0" fontId="13" fillId="0" borderId="3" xfId="7" applyFont="1" applyBorder="1" applyAlignment="1">
      <alignment horizontal="center" vertical="center"/>
    </xf>
    <xf numFmtId="165" fontId="17" fillId="0" borderId="3" xfId="7" applyNumberFormat="1" applyFont="1" applyBorder="1" applyAlignment="1">
      <alignment horizontal="center" vertical="center"/>
    </xf>
    <xf numFmtId="0" fontId="17" fillId="0" borderId="3" xfId="7" applyFont="1" applyBorder="1" applyAlignment="1">
      <alignment vertical="center"/>
    </xf>
    <xf numFmtId="0" fontId="10" fillId="3" borderId="11" xfId="0" applyFont="1" applyFill="1" applyBorder="1" applyAlignment="1">
      <alignment vertical="top" wrapText="1"/>
    </xf>
    <xf numFmtId="0" fontId="10" fillId="3" borderId="12" xfId="0" applyFont="1" applyFill="1" applyBorder="1" applyAlignment="1">
      <alignment vertical="top" wrapText="1"/>
    </xf>
    <xf numFmtId="0" fontId="28" fillId="3" borderId="12" xfId="0" applyFont="1" applyFill="1" applyBorder="1" applyAlignment="1">
      <alignment vertical="top" wrapText="1"/>
    </xf>
    <xf numFmtId="0" fontId="9" fillId="3" borderId="12" xfId="0" applyFont="1" applyFill="1" applyBorder="1" applyAlignment="1">
      <alignment vertical="top" wrapText="1"/>
    </xf>
    <xf numFmtId="0" fontId="9" fillId="3" borderId="13" xfId="0" applyFont="1" applyFill="1" applyBorder="1"/>
    <xf numFmtId="0" fontId="13" fillId="0" borderId="0" xfId="0" applyFont="1" applyAlignment="1">
      <alignment horizontal="left" wrapText="1"/>
    </xf>
    <xf numFmtId="0" fontId="11" fillId="0" borderId="1" xfId="0" applyFont="1" applyBorder="1" applyAlignment="1">
      <alignment vertical="top" wrapText="1"/>
    </xf>
    <xf numFmtId="0" fontId="9" fillId="0" borderId="12" xfId="0" applyFont="1" applyBorder="1" applyAlignment="1">
      <alignment vertical="top" wrapText="1"/>
    </xf>
    <xf numFmtId="0" fontId="3" fillId="0" borderId="0" xfId="7" applyFont="1" applyAlignment="1">
      <alignment vertical="center"/>
    </xf>
    <xf numFmtId="0" fontId="13" fillId="0" borderId="0" xfId="1" applyFont="1" applyAlignment="1">
      <alignment horizontal="left" vertical="center"/>
    </xf>
    <xf numFmtId="0" fontId="13" fillId="0" borderId="3" xfId="0" applyFont="1" applyBorder="1" applyAlignment="1">
      <alignment horizontal="left"/>
    </xf>
    <xf numFmtId="0" fontId="9" fillId="0" borderId="0" xfId="0" applyFont="1" applyAlignment="1">
      <alignment horizontal="left" vertical="center"/>
    </xf>
    <xf numFmtId="0" fontId="11" fillId="0" borderId="5" xfId="0" applyFont="1" applyBorder="1" applyAlignment="1">
      <alignment horizontal="left" vertical="center"/>
    </xf>
    <xf numFmtId="0" fontId="17" fillId="0" borderId="0" xfId="0" applyFont="1" applyAlignment="1">
      <alignment horizontal="left" vertical="center"/>
    </xf>
    <xf numFmtId="0" fontId="17" fillId="0" borderId="3" xfId="0" applyFont="1" applyBorder="1" applyAlignment="1">
      <alignment horizontal="left" vertical="center"/>
    </xf>
    <xf numFmtId="1" fontId="13" fillId="0" borderId="0" xfId="0" applyNumberFormat="1" applyFont="1" applyAlignment="1">
      <alignment horizontal="left" vertical="center"/>
    </xf>
    <xf numFmtId="0" fontId="10" fillId="0" borderId="0" xfId="0" applyFont="1" applyAlignment="1">
      <alignment horizontal="left" vertical="center"/>
    </xf>
    <xf numFmtId="0" fontId="23" fillId="0" borderId="0" xfId="0" applyFont="1" applyAlignment="1">
      <alignment horizontal="left"/>
    </xf>
    <xf numFmtId="0" fontId="23" fillId="0" borderId="4" xfId="0" applyFont="1" applyBorder="1" applyAlignment="1">
      <alignment horizontal="left"/>
    </xf>
    <xf numFmtId="0" fontId="17" fillId="0" borderId="0" xfId="0" applyFont="1" applyAlignment="1">
      <alignment horizontal="left"/>
    </xf>
    <xf numFmtId="0" fontId="13" fillId="0" borderId="3" xfId="0" applyFont="1" applyBorder="1" applyAlignment="1">
      <alignment vertical="center"/>
    </xf>
    <xf numFmtId="0" fontId="11" fillId="0" borderId="7" xfId="1" applyFont="1" applyBorder="1" applyAlignment="1">
      <alignment vertical="center"/>
    </xf>
    <xf numFmtId="0" fontId="23" fillId="2" borderId="4" xfId="0" applyFont="1" applyFill="1" applyBorder="1" applyAlignment="1">
      <alignment horizontal="left"/>
    </xf>
    <xf numFmtId="0" fontId="13" fillId="0" borderId="8" xfId="0" applyFont="1" applyBorder="1" applyAlignment="1">
      <alignment horizontal="left" vertical="center"/>
    </xf>
    <xf numFmtId="0" fontId="13" fillId="0" borderId="4" xfId="0" applyFont="1" applyBorder="1" applyAlignment="1">
      <alignment horizontal="left"/>
    </xf>
    <xf numFmtId="0" fontId="23" fillId="2" borderId="0" xfId="0" applyFont="1" applyFill="1" applyAlignment="1">
      <alignment horizontal="left"/>
    </xf>
    <xf numFmtId="0" fontId="13" fillId="2" borderId="0" xfId="0" applyFont="1" applyFill="1" applyAlignment="1">
      <alignment horizontal="left"/>
    </xf>
    <xf numFmtId="0" fontId="17" fillId="0" borderId="3" xfId="0" applyFont="1" applyBorder="1" applyAlignment="1">
      <alignment horizontal="left"/>
    </xf>
    <xf numFmtId="0" fontId="9" fillId="3" borderId="14" xfId="0" applyFont="1" applyFill="1" applyBorder="1" applyAlignment="1">
      <alignment vertical="top" wrapText="1"/>
    </xf>
    <xf numFmtId="0" fontId="9" fillId="3" borderId="14" xfId="0" applyFont="1" applyFill="1" applyBorder="1" applyAlignment="1">
      <alignment horizontal="left" vertical="top" wrapText="1"/>
    </xf>
    <xf numFmtId="0" fontId="9" fillId="3" borderId="14" xfId="3" applyFont="1" applyFill="1" applyBorder="1" applyAlignment="1">
      <alignment vertical="top" wrapText="1"/>
    </xf>
    <xf numFmtId="0" fontId="9" fillId="3" borderId="14" xfId="0" applyFont="1" applyFill="1" applyBorder="1" applyAlignment="1">
      <alignment wrapText="1"/>
    </xf>
    <xf numFmtId="0" fontId="9" fillId="3" borderId="15" xfId="0" applyFont="1" applyFill="1" applyBorder="1" applyAlignment="1">
      <alignment wrapText="1"/>
    </xf>
    <xf numFmtId="0" fontId="13" fillId="0" borderId="3" xfId="0" applyFont="1" applyBorder="1"/>
    <xf numFmtId="0" fontId="17" fillId="0" borderId="3" xfId="7" quotePrefix="1" applyFont="1" applyBorder="1" applyAlignment="1">
      <alignment horizontal="center"/>
    </xf>
    <xf numFmtId="0" fontId="17" fillId="0" borderId="3" xfId="7" applyFont="1" applyBorder="1"/>
    <xf numFmtId="165" fontId="17" fillId="0" borderId="0" xfId="0" applyNumberFormat="1" applyFont="1" applyAlignment="1">
      <alignment horizontal="center"/>
    </xf>
    <xf numFmtId="0" fontId="17" fillId="0" borderId="0" xfId="0" quotePrefix="1" applyFont="1" applyAlignment="1">
      <alignment horizontal="center"/>
    </xf>
    <xf numFmtId="0" fontId="13" fillId="0" borderId="0" xfId="2" applyFont="1" applyAlignment="1">
      <alignment horizontal="center" vertical="center"/>
    </xf>
    <xf numFmtId="0" fontId="17" fillId="0" borderId="4" xfId="0" applyFont="1" applyBorder="1" applyAlignment="1">
      <alignment horizontal="center"/>
    </xf>
    <xf numFmtId="0" fontId="17" fillId="0" borderId="4" xfId="0" quotePrefix="1" applyFont="1" applyBorder="1" applyAlignment="1">
      <alignment horizontal="center"/>
    </xf>
    <xf numFmtId="0" fontId="17" fillId="0" borderId="4" xfId="0" applyFont="1" applyBorder="1"/>
    <xf numFmtId="2" fontId="0" fillId="0" borderId="0" xfId="0" applyNumberFormat="1" applyAlignment="1">
      <alignment horizontal="center"/>
    </xf>
    <xf numFmtId="0" fontId="0" fillId="0" borderId="0" xfId="0" applyAlignment="1">
      <alignment horizontal="center"/>
    </xf>
    <xf numFmtId="165" fontId="23" fillId="0" borderId="0" xfId="0" applyNumberFormat="1" applyFont="1" applyAlignment="1">
      <alignment horizontal="center"/>
    </xf>
    <xf numFmtId="164" fontId="23" fillId="0" borderId="0" xfId="0" applyNumberFormat="1" applyFont="1" applyAlignment="1">
      <alignment horizontal="center"/>
    </xf>
    <xf numFmtId="0" fontId="11" fillId="4" borderId="5" xfId="0" applyFont="1" applyFill="1" applyBorder="1" applyAlignment="1">
      <alignment horizontal="center"/>
    </xf>
    <xf numFmtId="0" fontId="19" fillId="0" borderId="8" xfId="0" applyFont="1" applyBorder="1" applyAlignment="1">
      <alignment horizontal="center" vertical="center"/>
    </xf>
    <xf numFmtId="2" fontId="19" fillId="0" borderId="8" xfId="0" applyNumberFormat="1" applyFont="1" applyBorder="1" applyAlignment="1">
      <alignment horizontal="center" vertical="center"/>
    </xf>
    <xf numFmtId="0" fontId="19" fillId="0" borderId="8" xfId="0" quotePrefix="1" applyFont="1" applyBorder="1" applyAlignment="1">
      <alignment horizontal="center" vertical="center"/>
    </xf>
    <xf numFmtId="0" fontId="23" fillId="0" borderId="16" xfId="0" applyFont="1" applyBorder="1" applyAlignment="1">
      <alignment horizontal="center"/>
    </xf>
    <xf numFmtId="0" fontId="19" fillId="0" borderId="4" xfId="0" quotePrefix="1" applyFont="1" applyBorder="1" applyAlignment="1">
      <alignment horizontal="center" vertical="center"/>
    </xf>
    <xf numFmtId="0" fontId="11" fillId="0" borderId="17" xfId="0" applyFont="1" applyBorder="1" applyAlignment="1">
      <alignment horizontal="center" vertical="center"/>
    </xf>
    <xf numFmtId="1" fontId="11" fillId="0" borderId="17" xfId="0" applyNumberFormat="1" applyFont="1" applyBorder="1" applyAlignment="1">
      <alignment horizontal="center" vertical="center" wrapText="1"/>
    </xf>
    <xf numFmtId="164" fontId="11" fillId="0" borderId="17" xfId="0" applyNumberFormat="1" applyFont="1" applyBorder="1" applyAlignment="1">
      <alignment horizontal="center" vertical="center" wrapText="1"/>
    </xf>
    <xf numFmtId="0" fontId="19" fillId="0" borderId="17" xfId="0" applyFont="1" applyBorder="1" applyAlignment="1">
      <alignment horizontal="center" vertical="center"/>
    </xf>
    <xf numFmtId="0" fontId="13" fillId="0" borderId="0" xfId="6" applyFont="1" applyAlignment="1">
      <alignment horizontal="center" vertical="center" wrapText="1"/>
    </xf>
    <xf numFmtId="164" fontId="11" fillId="0" borderId="6" xfId="0" applyNumberFormat="1" applyFont="1" applyBorder="1" applyAlignment="1">
      <alignment horizontal="center" vertical="center"/>
    </xf>
    <xf numFmtId="2" fontId="11" fillId="0" borderId="6" xfId="0" applyNumberFormat="1" applyFont="1" applyBorder="1" applyAlignment="1">
      <alignment horizontal="center" vertical="center"/>
    </xf>
    <xf numFmtId="1" fontId="11" fillId="0" borderId="6" xfId="0" applyNumberFormat="1" applyFont="1" applyBorder="1" applyAlignment="1">
      <alignment horizontal="center" vertical="center"/>
    </xf>
    <xf numFmtId="165" fontId="11" fillId="0" borderId="6" xfId="0" applyNumberFormat="1" applyFont="1" applyBorder="1" applyAlignment="1">
      <alignment horizontal="center" vertical="center"/>
    </xf>
    <xf numFmtId="0" fontId="13" fillId="0" borderId="17" xfId="0" applyFont="1" applyBorder="1" applyAlignment="1">
      <alignment horizontal="center"/>
    </xf>
    <xf numFmtId="15" fontId="13" fillId="5" borderId="0" xfId="0" applyNumberFormat="1" applyFont="1" applyFill="1" applyAlignment="1">
      <alignment horizontal="left"/>
    </xf>
    <xf numFmtId="1" fontId="17" fillId="0" borderId="0" xfId="7" applyNumberFormat="1" applyFont="1" applyAlignment="1">
      <alignment vertical="center"/>
    </xf>
    <xf numFmtId="1" fontId="17" fillId="0" borderId="0" xfId="7" applyNumberFormat="1" applyFont="1" applyAlignment="1">
      <alignment horizontal="center" vertical="center"/>
    </xf>
    <xf numFmtId="165" fontId="17" fillId="0" borderId="0" xfId="7" applyNumberFormat="1" applyFont="1" applyAlignment="1">
      <alignment horizontal="center" vertical="center"/>
    </xf>
    <xf numFmtId="0" fontId="17" fillId="0" borderId="0" xfId="7" applyFont="1" applyAlignment="1">
      <alignment horizontal="center" vertical="center"/>
    </xf>
    <xf numFmtId="0" fontId="13" fillId="0" borderId="0" xfId="7" applyFont="1" applyAlignment="1">
      <alignment horizontal="center" vertical="center"/>
    </xf>
    <xf numFmtId="0" fontId="17" fillId="0" borderId="0" xfId="8" applyFont="1" applyAlignment="1">
      <alignment horizontal="center" vertical="center"/>
    </xf>
    <xf numFmtId="0" fontId="17" fillId="0" borderId="0" xfId="7" applyFont="1" applyAlignment="1">
      <alignment vertical="center"/>
    </xf>
    <xf numFmtId="0" fontId="17" fillId="0" borderId="0" xfId="7" applyFont="1" applyAlignment="1">
      <alignment vertical="center" wrapText="1"/>
    </xf>
    <xf numFmtId="0" fontId="11" fillId="0" borderId="18" xfId="7" applyFont="1" applyBorder="1" applyAlignment="1">
      <alignment vertical="center"/>
    </xf>
    <xf numFmtId="0" fontId="11" fillId="0" borderId="18" xfId="7" applyFont="1" applyBorder="1" applyAlignment="1">
      <alignment horizontal="center" vertical="center"/>
    </xf>
    <xf numFmtId="1" fontId="11" fillId="0" borderId="18" xfId="7" applyNumberFormat="1" applyFont="1" applyBorder="1" applyAlignment="1">
      <alignment horizontal="center" vertical="center"/>
    </xf>
    <xf numFmtId="165" fontId="11" fillId="0" borderId="18" xfId="7" applyNumberFormat="1" applyFont="1" applyBorder="1" applyAlignment="1">
      <alignment horizontal="center" vertical="center"/>
    </xf>
    <xf numFmtId="164" fontId="11" fillId="0" borderId="18" xfId="0" applyNumberFormat="1" applyFont="1" applyBorder="1" applyAlignment="1">
      <alignment horizontal="center" vertical="center" wrapText="1"/>
    </xf>
    <xf numFmtId="49" fontId="11" fillId="0" borderId="18" xfId="7" applyNumberFormat="1" applyFont="1" applyBorder="1" applyAlignment="1">
      <alignment horizontal="center" vertical="center"/>
    </xf>
    <xf numFmtId="1" fontId="17" fillId="0" borderId="20" xfId="7" applyNumberFormat="1" applyFont="1" applyBorder="1" applyAlignment="1">
      <alignment vertical="center"/>
    </xf>
    <xf numFmtId="1" fontId="17" fillId="0" borderId="20" xfId="7" applyNumberFormat="1" applyFont="1" applyBorder="1" applyAlignment="1">
      <alignment horizontal="center" vertical="center"/>
    </xf>
    <xf numFmtId="0" fontId="13" fillId="0" borderId="20" xfId="6" applyFont="1" applyBorder="1" applyAlignment="1">
      <alignment horizontal="center" vertical="center" wrapText="1"/>
    </xf>
    <xf numFmtId="165" fontId="17" fillId="0" borderId="20" xfId="7" applyNumberFormat="1" applyFont="1" applyBorder="1" applyAlignment="1">
      <alignment horizontal="center" vertical="center"/>
    </xf>
    <xf numFmtId="0" fontId="17" fillId="0" borderId="20" xfId="7" applyFont="1" applyBorder="1" applyAlignment="1">
      <alignment horizontal="center" vertical="center"/>
    </xf>
    <xf numFmtId="0" fontId="13" fillId="0" borderId="20" xfId="7" applyFont="1" applyBorder="1" applyAlignment="1">
      <alignment horizontal="center" vertical="center"/>
    </xf>
    <xf numFmtId="0" fontId="17" fillId="0" borderId="20" xfId="8" applyFont="1" applyBorder="1" applyAlignment="1">
      <alignment horizontal="center" vertical="center"/>
    </xf>
    <xf numFmtId="0" fontId="13" fillId="0" borderId="20" xfId="0" applyFont="1" applyBorder="1" applyAlignment="1">
      <alignment horizontal="center"/>
    </xf>
    <xf numFmtId="0" fontId="17" fillId="0" borderId="20" xfId="7" applyFont="1" applyBorder="1" applyAlignment="1">
      <alignment vertical="center"/>
    </xf>
    <xf numFmtId="0" fontId="11" fillId="0" borderId="20" xfId="0" applyFont="1" applyBorder="1" applyAlignment="1">
      <alignment horizontal="center" vertical="center"/>
    </xf>
    <xf numFmtId="1" fontId="11" fillId="0" borderId="20" xfId="0" applyNumberFormat="1" applyFont="1" applyBorder="1" applyAlignment="1">
      <alignment horizontal="center" vertical="center" wrapText="1"/>
    </xf>
    <xf numFmtId="164" fontId="11" fillId="0" borderId="20" xfId="0" applyNumberFormat="1" applyFont="1" applyBorder="1" applyAlignment="1">
      <alignment horizontal="center" vertical="center" wrapText="1"/>
    </xf>
    <xf numFmtId="0" fontId="22" fillId="0" borderId="20" xfId="0" applyFont="1" applyBorder="1" applyAlignment="1">
      <alignment horizontal="center" vertical="center"/>
    </xf>
    <xf numFmtId="0" fontId="17" fillId="0" borderId="20" xfId="0" applyFont="1" applyBorder="1" applyAlignment="1">
      <alignment horizontal="center" vertical="center"/>
    </xf>
    <xf numFmtId="0" fontId="13" fillId="0" borderId="20" xfId="0" applyFont="1" applyBorder="1" applyAlignment="1">
      <alignment horizontal="center" vertical="center"/>
    </xf>
    <xf numFmtId="165" fontId="17" fillId="0" borderId="20" xfId="0" applyNumberFormat="1" applyFont="1" applyBorder="1" applyAlignment="1">
      <alignment horizontal="center" vertical="center"/>
    </xf>
    <xf numFmtId="0" fontId="17" fillId="0" borderId="20" xfId="0" quotePrefix="1" applyFont="1" applyBorder="1" applyAlignment="1">
      <alignment horizontal="center" vertical="center"/>
    </xf>
    <xf numFmtId="165" fontId="13" fillId="0" borderId="20" xfId="0" applyNumberFormat="1" applyFont="1" applyBorder="1" applyAlignment="1">
      <alignment horizontal="center"/>
    </xf>
    <xf numFmtId="2" fontId="13" fillId="0" borderId="20" xfId="0" applyNumberFormat="1" applyFont="1" applyBorder="1" applyAlignment="1">
      <alignment horizontal="center"/>
    </xf>
    <xf numFmtId="164" fontId="13" fillId="0" borderId="20" xfId="0" applyNumberFormat="1" applyFont="1" applyBorder="1" applyAlignment="1">
      <alignment horizontal="center"/>
    </xf>
    <xf numFmtId="0" fontId="19" fillId="0" borderId="0" xfId="0" quotePrefix="1" applyFont="1" applyAlignment="1">
      <alignment horizontal="center" vertical="center"/>
    </xf>
    <xf numFmtId="165" fontId="34" fillId="0" borderId="0" xfId="0" applyNumberFormat="1" applyFont="1" applyAlignment="1">
      <alignment horizontal="center" vertical="center"/>
    </xf>
    <xf numFmtId="165" fontId="34" fillId="0" borderId="4" xfId="0" applyNumberFormat="1" applyFont="1" applyBorder="1" applyAlignment="1">
      <alignment horizontal="center" vertical="center"/>
    </xf>
    <xf numFmtId="0" fontId="13" fillId="0" borderId="16" xfId="0" applyFont="1" applyBorder="1" applyAlignment="1">
      <alignment horizontal="center" vertical="center"/>
    </xf>
    <xf numFmtId="165" fontId="13" fillId="0" borderId="16" xfId="0" applyNumberFormat="1" applyFont="1" applyBorder="1" applyAlignment="1">
      <alignment horizontal="center" vertical="center"/>
    </xf>
    <xf numFmtId="0" fontId="19" fillId="0" borderId="16" xfId="0" quotePrefix="1" applyFont="1" applyBorder="1" applyAlignment="1">
      <alignment horizontal="center" vertical="center"/>
    </xf>
    <xf numFmtId="2" fontId="13" fillId="0" borderId="16" xfId="0" applyNumberFormat="1" applyFont="1" applyBorder="1" applyAlignment="1">
      <alignment horizontal="center"/>
    </xf>
    <xf numFmtId="0" fontId="22" fillId="0" borderId="3" xfId="0" applyFont="1" applyBorder="1" applyAlignment="1">
      <alignment horizontal="center"/>
    </xf>
    <xf numFmtId="2" fontId="11" fillId="0" borderId="3" xfId="0" applyNumberFormat="1" applyFont="1" applyBorder="1" applyAlignment="1">
      <alignment horizontal="center" vertical="center"/>
    </xf>
    <xf numFmtId="165" fontId="11" fillId="0" borderId="3" xfId="0" applyNumberFormat="1" applyFont="1" applyBorder="1" applyAlignment="1">
      <alignment horizontal="center" vertical="center"/>
    </xf>
    <xf numFmtId="164" fontId="11" fillId="0" borderId="3" xfId="0" applyNumberFormat="1" applyFont="1" applyBorder="1" applyAlignment="1">
      <alignment horizontal="center" vertical="center"/>
    </xf>
    <xf numFmtId="164" fontId="13" fillId="0" borderId="3" xfId="0" applyNumberFormat="1" applyFont="1" applyBorder="1" applyAlignment="1">
      <alignment horizontal="center" vertical="center"/>
    </xf>
    <xf numFmtId="165" fontId="13" fillId="0" borderId="4" xfId="0" quotePrefix="1" applyNumberFormat="1" applyFont="1" applyBorder="1" applyAlignment="1">
      <alignment horizontal="center" vertical="center"/>
    </xf>
    <xf numFmtId="165" fontId="13" fillId="0" borderId="0" xfId="0" quotePrefix="1" applyNumberFormat="1" applyFont="1" applyAlignment="1">
      <alignment horizontal="center" vertical="center"/>
    </xf>
    <xf numFmtId="2" fontId="18" fillId="0" borderId="16" xfId="0" applyNumberFormat="1" applyFont="1" applyBorder="1" applyAlignment="1">
      <alignment horizontal="center" vertical="center"/>
    </xf>
    <xf numFmtId="164" fontId="18" fillId="0" borderId="16" xfId="0" applyNumberFormat="1" applyFont="1" applyBorder="1" applyAlignment="1">
      <alignment horizontal="center" vertical="center"/>
    </xf>
    <xf numFmtId="165" fontId="13" fillId="0" borderId="16" xfId="0" quotePrefix="1" applyNumberFormat="1" applyFont="1" applyBorder="1" applyAlignment="1">
      <alignment horizontal="center" vertical="center"/>
    </xf>
    <xf numFmtId="2" fontId="13" fillId="0" borderId="16" xfId="0" applyNumberFormat="1" applyFont="1" applyBorder="1" applyAlignment="1">
      <alignment horizontal="center" vertical="center"/>
    </xf>
    <xf numFmtId="0" fontId="23" fillId="0" borderId="16" xfId="0" applyFont="1" applyBorder="1" applyAlignment="1">
      <alignment horizontal="left"/>
    </xf>
    <xf numFmtId="0" fontId="0" fillId="0" borderId="3" xfId="0" applyBorder="1"/>
    <xf numFmtId="0" fontId="0" fillId="0" borderId="3" xfId="0" applyBorder="1" applyAlignment="1">
      <alignment horizontal="center"/>
    </xf>
    <xf numFmtId="165" fontId="34" fillId="0" borderId="21" xfId="0" applyNumberFormat="1" applyFont="1" applyBorder="1" applyAlignment="1">
      <alignment horizontal="center" vertical="center"/>
    </xf>
    <xf numFmtId="1" fontId="17" fillId="0" borderId="3" xfId="0" applyNumberFormat="1" applyFont="1" applyBorder="1" applyAlignment="1">
      <alignment horizontal="center"/>
    </xf>
    <xf numFmtId="0" fontId="11" fillId="0" borderId="3" xfId="0" applyFont="1" applyBorder="1" applyAlignment="1">
      <alignment horizontal="center"/>
    </xf>
    <xf numFmtId="0" fontId="34" fillId="0" borderId="0" xfId="0" applyFont="1" applyAlignment="1">
      <alignment horizontal="center"/>
    </xf>
    <xf numFmtId="0" fontId="32" fillId="0" borderId="0" xfId="0" applyFont="1" applyAlignment="1">
      <alignment horizontal="center" vertical="center"/>
    </xf>
    <xf numFmtId="0" fontId="32" fillId="0" borderId="3" xfId="0" applyFont="1" applyBorder="1" applyAlignment="1">
      <alignment horizontal="center" vertical="center"/>
    </xf>
    <xf numFmtId="0" fontId="23" fillId="0" borderId="16" xfId="0" applyFont="1" applyBorder="1" applyAlignment="1">
      <alignment horizontal="center" vertical="center"/>
    </xf>
    <xf numFmtId="0" fontId="13" fillId="0" borderId="16" xfId="0" applyFont="1" applyBorder="1" applyAlignment="1">
      <alignment horizontal="center"/>
    </xf>
    <xf numFmtId="0" fontId="11" fillId="0" borderId="6" xfId="0" applyFont="1" applyBorder="1" applyAlignment="1">
      <alignment horizontal="center" vertical="center"/>
    </xf>
    <xf numFmtId="0" fontId="13" fillId="2" borderId="0" xfId="0" applyFont="1" applyFill="1"/>
    <xf numFmtId="165" fontId="33" fillId="0" borderId="4" xfId="0" quotePrefix="1" applyNumberFormat="1" applyFont="1" applyBorder="1" applyAlignment="1">
      <alignment horizontal="center" vertical="center"/>
    </xf>
    <xf numFmtId="0" fontId="0" fillId="0" borderId="4" xfId="0" applyBorder="1" applyAlignment="1">
      <alignment horizontal="center"/>
    </xf>
    <xf numFmtId="0" fontId="13" fillId="0" borderId="4" xfId="0" applyFont="1" applyBorder="1" applyAlignment="1">
      <alignment horizontal="left" vertical="center"/>
    </xf>
    <xf numFmtId="2" fontId="0" fillId="0" borderId="4" xfId="0" applyNumberFormat="1" applyBorder="1" applyAlignment="1">
      <alignment horizontal="center"/>
    </xf>
    <xf numFmtId="2" fontId="23" fillId="0" borderId="16" xfId="0" applyNumberFormat="1" applyFont="1" applyBorder="1" applyAlignment="1">
      <alignment horizontal="center"/>
    </xf>
    <xf numFmtId="0" fontId="11" fillId="0" borderId="0" xfId="0" applyFont="1" applyAlignment="1">
      <alignment horizontal="left" vertical="center"/>
    </xf>
    <xf numFmtId="0" fontId="17" fillId="0" borderId="19" xfId="0" applyFont="1" applyBorder="1" applyAlignment="1">
      <alignment horizontal="center" vertical="center"/>
    </xf>
    <xf numFmtId="0" fontId="18" fillId="0" borderId="19" xfId="0" applyFont="1" applyBorder="1" applyAlignment="1">
      <alignment horizontal="center" vertical="center"/>
    </xf>
    <xf numFmtId="0" fontId="13" fillId="0" borderId="19" xfId="0" applyFont="1" applyBorder="1" applyAlignment="1">
      <alignment horizontal="center" vertical="center"/>
    </xf>
    <xf numFmtId="0" fontId="36" fillId="0" borderId="0" xfId="0" applyFont="1"/>
    <xf numFmtId="0" fontId="10" fillId="0" borderId="12" xfId="0" applyFont="1" applyBorder="1" applyAlignment="1">
      <alignment vertical="top" wrapText="1"/>
    </xf>
    <xf numFmtId="0" fontId="9" fillId="0" borderId="14" xfId="0" applyFont="1" applyBorder="1" applyAlignment="1">
      <alignment vertical="top" wrapText="1"/>
    </xf>
    <xf numFmtId="0" fontId="13" fillId="0" borderId="0" xfId="0" applyFont="1" applyAlignment="1">
      <alignment vertical="top" wrapText="1"/>
    </xf>
    <xf numFmtId="0" fontId="13"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left" vertical="top" wrapText="1"/>
    </xf>
    <xf numFmtId="0" fontId="13" fillId="0" borderId="0" xfId="0" applyFont="1" applyAlignment="1">
      <alignment horizontal="left" vertical="center" wrapText="1"/>
    </xf>
    <xf numFmtId="0" fontId="13" fillId="0" borderId="0" xfId="0" applyFont="1" applyAlignment="1">
      <alignment horizontal="left" wrapText="1"/>
    </xf>
    <xf numFmtId="0" fontId="13" fillId="0" borderId="9" xfId="0" applyFont="1" applyBorder="1" applyAlignment="1">
      <alignment horizontal="left"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22" fillId="0" borderId="8" xfId="0" applyFont="1" applyBorder="1" applyAlignment="1">
      <alignment horizontal="center"/>
    </xf>
    <xf numFmtId="0" fontId="9" fillId="0" borderId="3" xfId="0" applyFont="1" applyBorder="1" applyAlignment="1">
      <alignment horizontal="left" vertical="center" wrapText="1"/>
    </xf>
    <xf numFmtId="0" fontId="22" fillId="0" borderId="6" xfId="0" applyFont="1" applyBorder="1" applyAlignment="1">
      <alignment horizontal="right"/>
    </xf>
    <xf numFmtId="0" fontId="17" fillId="0" borderId="10" xfId="0" applyFont="1" applyBorder="1" applyAlignment="1">
      <alignment horizontal="left" wrapText="1"/>
    </xf>
    <xf numFmtId="0" fontId="17" fillId="0" borderId="0" xfId="0" applyFont="1" applyAlignment="1">
      <alignment horizontal="left" wrapText="1"/>
    </xf>
    <xf numFmtId="0" fontId="10" fillId="0" borderId="3" xfId="0" applyFont="1" applyBorder="1" applyAlignment="1">
      <alignment horizontal="left" vertical="center" wrapText="1"/>
    </xf>
    <xf numFmtId="0" fontId="3" fillId="0" borderId="0" xfId="0" applyFont="1" applyAlignment="1">
      <alignment horizontal="left" vertical="center" wrapText="1"/>
    </xf>
    <xf numFmtId="0" fontId="17" fillId="0" borderId="10" xfId="0" applyFont="1" applyBorder="1" applyAlignment="1">
      <alignment horizontal="left" vertical="center" wrapText="1"/>
    </xf>
    <xf numFmtId="0" fontId="17" fillId="0" borderId="0" xfId="0" applyFont="1" applyAlignment="1">
      <alignment horizontal="left" vertical="center" wrapText="1"/>
    </xf>
  </cellXfs>
  <cellStyles count="15">
    <cellStyle name="Comma" xfId="5" builtinId="3"/>
    <cellStyle name="Comma 2" xfId="11" xr:uid="{EA5EAFF9-4FD4-41EB-970C-C72C62F279FB}"/>
    <cellStyle name="Normal" xfId="0" builtinId="0"/>
    <cellStyle name="Normal 2" xfId="2" xr:uid="{00000000-0005-0000-0000-000002000000}"/>
    <cellStyle name="Normal 2 2" xfId="9" xr:uid="{B6798747-C65B-4998-8DA8-CD4CFE163240}"/>
    <cellStyle name="Normal 2 2 2" xfId="14" xr:uid="{47C59EE8-BB41-4C0D-9F1A-6033B1A404CC}"/>
    <cellStyle name="Normal 3" xfId="1" xr:uid="{00000000-0005-0000-0000-000003000000}"/>
    <cellStyle name="Normal 3 2" xfId="8" xr:uid="{A4CF9F05-D227-4C5D-95F6-B72D6BB18EA2}"/>
    <cellStyle name="Normal 3 2 2" xfId="13" xr:uid="{22925EDF-66BA-4459-92C2-69F47EE137C8}"/>
    <cellStyle name="Normal 4" xfId="4" xr:uid="{00000000-0005-0000-0000-000004000000}"/>
    <cellStyle name="Normal 4 2" xfId="10" xr:uid="{A85CCB93-00CE-43BA-AEA0-E2DB5C8DC95A}"/>
    <cellStyle name="Normal 5" xfId="3" xr:uid="{00000000-0005-0000-0000-000005000000}"/>
    <cellStyle name="Normal 6" xfId="7" xr:uid="{BB66A7C6-6D37-4E37-8ACD-42020F64B398}"/>
    <cellStyle name="Normal 6 2" xfId="12" xr:uid="{EBFD49D4-014C-4CCB-AD81-8E27E1447205}"/>
    <cellStyle name="Normal_Till_Samples" xfId="6" xr:uid="{B091A3F8-BE54-44DD-8466-08AF22743480}"/>
  </cellStyles>
  <dxfs count="25">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ill>
        <patternFill patternType="none">
          <bgColor auto="1"/>
        </patternFill>
      </fill>
      <border>
        <left/>
        <right/>
        <bottom/>
        <vertical/>
        <horizontal/>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8F8F8"/>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4419599</xdr:colOff>
      <xdr:row>0</xdr:row>
      <xdr:rowOff>47625</xdr:rowOff>
    </xdr:from>
    <xdr:to>
      <xdr:col>0</xdr:col>
      <xdr:colOff>6067424</xdr:colOff>
      <xdr:row>1</xdr:row>
      <xdr:rowOff>179070</xdr:rowOff>
    </xdr:to>
    <xdr:pic>
      <xdr:nvPicPr>
        <xdr:cNvPr id="2" name="Picture 1" descr="GovMB_Logo_blk">
          <a:extLst>
            <a:ext uri="{FF2B5EF4-FFF2-40B4-BE49-F238E27FC236}">
              <a16:creationId xmlns:a16="http://schemas.microsoft.com/office/drawing/2014/main" id="{6C7E3523-E0C5-41C9-AC03-6CEA98A70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599" y="47625"/>
          <a:ext cx="16478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13B13-AC34-431E-9136-7A3A1542E204}">
  <sheetPr>
    <pageSetUpPr fitToPage="1"/>
  </sheetPr>
  <dimension ref="A1:B34"/>
  <sheetViews>
    <sheetView tabSelected="1" topLeftCell="A9" workbookViewId="0">
      <selection activeCell="A4" sqref="A4"/>
    </sheetView>
  </sheetViews>
  <sheetFormatPr defaultColWidth="9.125" defaultRowHeight="14.4"/>
  <cols>
    <col min="1" max="1" width="100.375" style="4" customWidth="1"/>
    <col min="2" max="16384" width="9.125" style="4"/>
  </cols>
  <sheetData>
    <row r="1" spans="1:2">
      <c r="A1" s="119" t="s">
        <v>18</v>
      </c>
    </row>
    <row r="2" spans="1:2">
      <c r="A2" s="120" t="s">
        <v>822</v>
      </c>
    </row>
    <row r="3" spans="1:2" ht="15" customHeight="1">
      <c r="A3" s="120"/>
    </row>
    <row r="4" spans="1:2" ht="36">
      <c r="A4" s="121" t="s">
        <v>810</v>
      </c>
    </row>
    <row r="5" spans="1:2" ht="12.75" customHeight="1">
      <c r="A5" s="120"/>
    </row>
    <row r="6" spans="1:2">
      <c r="A6" s="122" t="s">
        <v>74</v>
      </c>
    </row>
    <row r="7" spans="1:2">
      <c r="A7" s="123"/>
    </row>
    <row r="8" spans="1:2" ht="332.4" customHeight="1">
      <c r="A8" s="126" t="s">
        <v>826</v>
      </c>
    </row>
    <row r="9" spans="1:2" ht="220.8" customHeight="1">
      <c r="A9" s="257" t="s">
        <v>671</v>
      </c>
    </row>
    <row r="10" spans="1:2" ht="13.5" customHeight="1">
      <c r="A10" s="120"/>
    </row>
    <row r="11" spans="1:2" ht="72">
      <c r="A11" s="120" t="s">
        <v>653</v>
      </c>
    </row>
    <row r="12" spans="1:2">
      <c r="A12" s="120"/>
    </row>
    <row r="13" spans="1:2" ht="103.8" customHeight="1">
      <c r="A13" s="147" t="s">
        <v>828</v>
      </c>
    </row>
    <row r="14" spans="1:2" ht="46.2" customHeight="1">
      <c r="A14" s="147" t="s">
        <v>19</v>
      </c>
    </row>
    <row r="15" spans="1:2" ht="44.4" customHeight="1">
      <c r="A15" s="258" t="s">
        <v>825</v>
      </c>
      <c r="B15" s="256"/>
    </row>
    <row r="16" spans="1:2">
      <c r="A16" s="122"/>
    </row>
    <row r="17" spans="1:1">
      <c r="A17" s="120" t="s">
        <v>629</v>
      </c>
    </row>
    <row r="18" spans="1:1">
      <c r="A18" s="120"/>
    </row>
    <row r="19" spans="1:1">
      <c r="A19" s="122" t="s">
        <v>824</v>
      </c>
    </row>
    <row r="20" spans="1:1">
      <c r="A20" s="120"/>
    </row>
    <row r="21" spans="1:1">
      <c r="A21" s="120" t="s">
        <v>586</v>
      </c>
    </row>
    <row r="22" spans="1:1" ht="47.4" customHeight="1">
      <c r="A22" s="122" t="s">
        <v>632</v>
      </c>
    </row>
    <row r="23" spans="1:1" ht="48" customHeight="1">
      <c r="A23" s="126" t="s">
        <v>584</v>
      </c>
    </row>
    <row r="24" spans="1:1" ht="61.2" customHeight="1">
      <c r="A24" s="122" t="s">
        <v>823</v>
      </c>
    </row>
    <row r="25" spans="1:1" ht="32.4" customHeight="1">
      <c r="A25" s="147" t="s">
        <v>587</v>
      </c>
    </row>
    <row r="26" spans="1:1" ht="28.8">
      <c r="A26" s="148" t="s">
        <v>588</v>
      </c>
    </row>
    <row r="27" spans="1:1" s="5" customFormat="1">
      <c r="A27" s="120"/>
    </row>
    <row r="28" spans="1:1" ht="86.4">
      <c r="A28" s="149" t="s">
        <v>827</v>
      </c>
    </row>
    <row r="29" spans="1:1" ht="4.5" customHeight="1">
      <c r="A29" s="147"/>
    </row>
    <row r="30" spans="1:1">
      <c r="A30" s="150" t="s">
        <v>65</v>
      </c>
    </row>
    <row r="31" spans="1:1">
      <c r="A31" s="150" t="s">
        <v>66</v>
      </c>
    </row>
    <row r="32" spans="1:1">
      <c r="A32" s="150" t="s">
        <v>67</v>
      </c>
    </row>
    <row r="33" spans="1:1">
      <c r="A33" s="150" t="s">
        <v>630</v>
      </c>
    </row>
    <row r="34" spans="1:1">
      <c r="A34" s="151" t="s">
        <v>631</v>
      </c>
    </row>
  </sheetData>
  <pageMargins left="0.75" right="0.75" top="0.7" bottom="0.7" header="0.5" footer="0.5"/>
  <pageSetup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26"/>
  <sheetViews>
    <sheetView workbookViewId="0"/>
  </sheetViews>
  <sheetFormatPr defaultColWidth="9.125" defaultRowHeight="13.8"/>
  <cols>
    <col min="1" max="1" width="36.625" style="8" customWidth="1"/>
    <col min="2" max="2" width="57.25" style="8" customWidth="1"/>
    <col min="3" max="3" width="47.75" style="8" customWidth="1"/>
    <col min="4" max="4" width="48.125" style="8" customWidth="1"/>
    <col min="5" max="5" width="47.375" style="8" customWidth="1"/>
    <col min="6" max="6" width="48" style="8" customWidth="1"/>
    <col min="7" max="16384" width="9.125" style="8"/>
  </cols>
  <sheetData>
    <row r="1" spans="1:6" ht="22.5" customHeight="1">
      <c r="A1" s="9" t="s">
        <v>68</v>
      </c>
      <c r="B1" s="7"/>
    </row>
    <row r="2" spans="1:6">
      <c r="A2" s="6" t="s">
        <v>41</v>
      </c>
    </row>
    <row r="3" spans="1:6">
      <c r="A3" s="8" t="s">
        <v>23</v>
      </c>
      <c r="B3" s="8" t="s">
        <v>182</v>
      </c>
    </row>
    <row r="4" spans="1:6">
      <c r="A4" s="8" t="s">
        <v>24</v>
      </c>
      <c r="B4" s="260" t="s">
        <v>593</v>
      </c>
      <c r="C4" s="261"/>
    </row>
    <row r="5" spans="1:6">
      <c r="A5" s="8" t="s">
        <v>32</v>
      </c>
      <c r="B5" s="8" t="s">
        <v>583</v>
      </c>
    </row>
    <row r="6" spans="1:6">
      <c r="A6" s="8" t="s">
        <v>45</v>
      </c>
      <c r="B6" s="181">
        <v>43950</v>
      </c>
    </row>
    <row r="7" spans="1:6">
      <c r="A7" s="8" t="s">
        <v>25</v>
      </c>
      <c r="B7" s="8" t="s">
        <v>829</v>
      </c>
    </row>
    <row r="8" spans="1:6">
      <c r="A8" s="8" t="s">
        <v>44</v>
      </c>
      <c r="B8" s="8" t="s">
        <v>33</v>
      </c>
    </row>
    <row r="9" spans="1:6">
      <c r="A9" s="8" t="s">
        <v>26</v>
      </c>
      <c r="B9" s="46" t="s">
        <v>811</v>
      </c>
    </row>
    <row r="10" spans="1:6">
      <c r="A10" s="8" t="s">
        <v>27</v>
      </c>
      <c r="B10" s="34" t="s">
        <v>491</v>
      </c>
    </row>
    <row r="11" spans="1:6" s="34" customFormat="1" ht="12.75" customHeight="1">
      <c r="A11" s="34" t="s">
        <v>28</v>
      </c>
      <c r="B11" s="34" t="s">
        <v>577</v>
      </c>
      <c r="C11" s="125"/>
    </row>
    <row r="12" spans="1:6" ht="15" customHeight="1">
      <c r="A12" s="8" t="s">
        <v>46</v>
      </c>
      <c r="B12" s="8" t="s">
        <v>37</v>
      </c>
    </row>
    <row r="13" spans="1:6" ht="15" customHeight="1"/>
    <row r="14" spans="1:6" ht="14.25" customHeight="1">
      <c r="A14" s="6" t="s">
        <v>47</v>
      </c>
      <c r="B14" s="10"/>
    </row>
    <row r="15" spans="1:6" ht="349.8" customHeight="1">
      <c r="A15" s="262" t="s">
        <v>830</v>
      </c>
      <c r="B15" s="262"/>
      <c r="C15" s="259"/>
      <c r="D15" s="259"/>
      <c r="E15" s="259"/>
      <c r="F15" s="259"/>
    </row>
    <row r="16" spans="1:6" ht="111" customHeight="1">
      <c r="A16" s="263" t="s">
        <v>585</v>
      </c>
      <c r="B16" s="263"/>
      <c r="C16" s="34"/>
      <c r="D16" s="34"/>
      <c r="E16" s="34"/>
      <c r="F16" s="34"/>
    </row>
    <row r="17" spans="1:6" ht="12.75" customHeight="1">
      <c r="A17" s="35"/>
      <c r="B17" s="35"/>
      <c r="C17" s="35"/>
      <c r="D17" s="35"/>
    </row>
    <row r="18" spans="1:6" ht="12.75" customHeight="1">
      <c r="A18" s="6" t="s">
        <v>57</v>
      </c>
      <c r="B18" s="11" t="s">
        <v>579</v>
      </c>
      <c r="C18" s="11" t="s">
        <v>578</v>
      </c>
      <c r="D18" s="11" t="s">
        <v>580</v>
      </c>
      <c r="E18" s="11" t="s">
        <v>627</v>
      </c>
      <c r="F18" s="11" t="s">
        <v>581</v>
      </c>
    </row>
    <row r="19" spans="1:6" ht="27" customHeight="1">
      <c r="A19" s="8" t="s">
        <v>29</v>
      </c>
      <c r="B19" s="34" t="s">
        <v>633</v>
      </c>
      <c r="C19" s="34" t="s">
        <v>633</v>
      </c>
      <c r="D19" s="34" t="s">
        <v>633</v>
      </c>
      <c r="E19" s="34" t="s">
        <v>633</v>
      </c>
      <c r="F19" s="34" t="s">
        <v>633</v>
      </c>
    </row>
    <row r="20" spans="1:6" ht="12.75" customHeight="1">
      <c r="A20" s="8" t="s">
        <v>34</v>
      </c>
      <c r="B20" s="8" t="s">
        <v>175</v>
      </c>
      <c r="C20" s="8" t="s">
        <v>175</v>
      </c>
      <c r="D20" s="8" t="s">
        <v>175</v>
      </c>
      <c r="E20" s="8" t="s">
        <v>175</v>
      </c>
      <c r="F20" s="8" t="s">
        <v>175</v>
      </c>
    </row>
    <row r="21" spans="1:6" ht="12.75" customHeight="1">
      <c r="A21" s="8" t="s">
        <v>42</v>
      </c>
      <c r="B21" s="8" t="s">
        <v>49</v>
      </c>
      <c r="C21" s="8" t="s">
        <v>49</v>
      </c>
      <c r="D21" s="8" t="s">
        <v>49</v>
      </c>
      <c r="E21" s="8" t="s">
        <v>49</v>
      </c>
      <c r="F21" s="8" t="s">
        <v>49</v>
      </c>
    </row>
    <row r="22" spans="1:6" ht="12.75" customHeight="1">
      <c r="A22" s="8" t="s">
        <v>30</v>
      </c>
      <c r="B22" s="8" t="s">
        <v>176</v>
      </c>
      <c r="C22" s="8" t="s">
        <v>176</v>
      </c>
      <c r="D22" s="8" t="s">
        <v>176</v>
      </c>
      <c r="E22" s="8" t="s">
        <v>176</v>
      </c>
      <c r="F22" s="8" t="s">
        <v>176</v>
      </c>
    </row>
    <row r="23" spans="1:6" ht="43.8">
      <c r="A23" s="8" t="s">
        <v>70</v>
      </c>
      <c r="B23" s="34" t="s">
        <v>634</v>
      </c>
      <c r="C23" s="34" t="s">
        <v>635</v>
      </c>
      <c r="D23" s="34" t="s">
        <v>625</v>
      </c>
      <c r="E23" s="34" t="s">
        <v>624</v>
      </c>
      <c r="F23" s="8" t="s">
        <v>626</v>
      </c>
    </row>
    <row r="24" spans="1:6" ht="12.75" customHeight="1">
      <c r="A24" s="8" t="s">
        <v>43</v>
      </c>
      <c r="B24" s="8" t="s">
        <v>181</v>
      </c>
      <c r="C24" s="8" t="s">
        <v>62</v>
      </c>
      <c r="D24" s="8" t="s">
        <v>180</v>
      </c>
      <c r="E24" s="8" t="s">
        <v>181</v>
      </c>
      <c r="F24" s="8" t="s">
        <v>62</v>
      </c>
    </row>
    <row r="25" spans="1:6" ht="12.75" customHeight="1">
      <c r="A25" s="8" t="s">
        <v>35</v>
      </c>
      <c r="B25" s="8" t="s">
        <v>52</v>
      </c>
      <c r="C25" s="8" t="s">
        <v>52</v>
      </c>
      <c r="D25" s="8" t="s">
        <v>51</v>
      </c>
      <c r="E25" s="8" t="s">
        <v>51</v>
      </c>
      <c r="F25" s="8" t="s">
        <v>591</v>
      </c>
    </row>
    <row r="26" spans="1:6">
      <c r="A26" s="8" t="s">
        <v>36</v>
      </c>
      <c r="B26" s="8" t="s">
        <v>178</v>
      </c>
      <c r="C26" s="45" t="s">
        <v>179</v>
      </c>
      <c r="D26" s="45" t="s">
        <v>628</v>
      </c>
      <c r="E26" s="45" t="s">
        <v>179</v>
      </c>
      <c r="F26" s="28" t="s">
        <v>177</v>
      </c>
    </row>
  </sheetData>
  <mergeCells count="3">
    <mergeCell ref="B4:C4"/>
    <mergeCell ref="A15:B15"/>
    <mergeCell ref="A16:B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2DC02-E776-427C-9EFE-67E355D04C8F}">
  <dimension ref="A1:V83"/>
  <sheetViews>
    <sheetView workbookViewId="0">
      <selection activeCell="P89" sqref="P89"/>
    </sheetView>
  </sheetViews>
  <sheetFormatPr defaultColWidth="10.25" defaultRowHeight="13.8"/>
  <cols>
    <col min="1" max="1" width="13.875" style="111" customWidth="1"/>
    <col min="2" max="2" width="18.875" style="110" customWidth="1"/>
    <col min="3" max="3" width="22.875" style="112" customWidth="1"/>
    <col min="4" max="4" width="24.75" style="112" customWidth="1"/>
    <col min="5" max="5" width="15" style="110" customWidth="1"/>
    <col min="6" max="6" width="12.25" style="110" customWidth="1"/>
    <col min="7" max="7" width="24.375" style="110" customWidth="1"/>
    <col min="8" max="8" width="54.75" style="110" customWidth="1"/>
    <col min="9" max="10" width="10.25" style="110" customWidth="1"/>
    <col min="11" max="11" width="15" style="110" customWidth="1"/>
    <col min="12" max="12" width="20.375" style="110" customWidth="1"/>
    <col min="13" max="13" width="13.875" style="110" customWidth="1"/>
    <col min="14" max="14" width="22.875" style="110" customWidth="1"/>
    <col min="15" max="17" width="10.25" style="110" customWidth="1"/>
    <col min="18" max="18" width="14" style="110" customWidth="1"/>
    <col min="19" max="19" width="179" style="111" bestFit="1" customWidth="1"/>
    <col min="20" max="16384" width="10.25" style="110"/>
  </cols>
  <sheetData>
    <row r="1" spans="1:19" ht="28.5" customHeight="1">
      <c r="A1" s="127" t="s">
        <v>566</v>
      </c>
    </row>
    <row r="2" spans="1:19" s="113" customFormat="1" ht="15">
      <c r="A2" s="190" t="s">
        <v>502</v>
      </c>
      <c r="B2" s="191" t="s">
        <v>40</v>
      </c>
      <c r="C2" s="192" t="s">
        <v>503</v>
      </c>
      <c r="D2" s="191" t="s">
        <v>504</v>
      </c>
      <c r="E2" s="193" t="s">
        <v>63</v>
      </c>
      <c r="F2" s="193" t="s">
        <v>64</v>
      </c>
      <c r="G2" s="191" t="s">
        <v>61</v>
      </c>
      <c r="H2" s="194" t="s">
        <v>559</v>
      </c>
      <c r="I2" s="191" t="s">
        <v>55</v>
      </c>
      <c r="J2" s="191" t="s">
        <v>505</v>
      </c>
      <c r="K2" s="195" t="s">
        <v>506</v>
      </c>
      <c r="L2" s="195" t="s">
        <v>507</v>
      </c>
      <c r="M2" s="191" t="s">
        <v>560</v>
      </c>
      <c r="N2" s="191" t="s">
        <v>561</v>
      </c>
      <c r="O2" s="191" t="s">
        <v>508</v>
      </c>
      <c r="P2" s="191" t="s">
        <v>509</v>
      </c>
      <c r="Q2" s="191" t="s">
        <v>510</v>
      </c>
      <c r="R2" s="191" t="s">
        <v>511</v>
      </c>
      <c r="S2" s="190" t="s">
        <v>512</v>
      </c>
    </row>
    <row r="3" spans="1:19" s="200" customFormat="1">
      <c r="A3" s="196" t="s">
        <v>127</v>
      </c>
      <c r="B3" s="197" t="s">
        <v>513</v>
      </c>
      <c r="C3" s="198">
        <v>750714</v>
      </c>
      <c r="D3" s="198">
        <v>5612920</v>
      </c>
      <c r="E3" s="199">
        <v>0.5</v>
      </c>
      <c r="F3" s="199">
        <v>1</v>
      </c>
      <c r="G3" s="200" t="s">
        <v>49</v>
      </c>
      <c r="H3" s="201" t="s">
        <v>675</v>
      </c>
      <c r="I3" s="200" t="s">
        <v>54</v>
      </c>
      <c r="J3" s="200" t="s">
        <v>514</v>
      </c>
      <c r="K3" s="200" t="s">
        <v>515</v>
      </c>
      <c r="L3" s="200" t="s">
        <v>516</v>
      </c>
      <c r="M3" s="202" t="s">
        <v>517</v>
      </c>
      <c r="N3" s="202" t="s">
        <v>641</v>
      </c>
      <c r="O3" s="199">
        <v>64.8</v>
      </c>
      <c r="P3" s="199">
        <v>33.6</v>
      </c>
      <c r="Q3" s="199">
        <v>1.6</v>
      </c>
      <c r="R3" s="203" t="s">
        <v>613</v>
      </c>
      <c r="S3" s="204" t="s">
        <v>636</v>
      </c>
    </row>
    <row r="4" spans="1:19" s="185" customFormat="1" ht="12.75" customHeight="1">
      <c r="A4" s="188" t="s">
        <v>128</v>
      </c>
      <c r="B4" s="185" t="s">
        <v>519</v>
      </c>
      <c r="C4" s="175">
        <v>750169</v>
      </c>
      <c r="D4" s="175">
        <v>5605028</v>
      </c>
      <c r="E4" s="184">
        <v>0.4</v>
      </c>
      <c r="F4" s="184">
        <v>0.7</v>
      </c>
      <c r="G4" s="185" t="s">
        <v>49</v>
      </c>
      <c r="H4" s="186" t="s">
        <v>674</v>
      </c>
      <c r="I4" s="185" t="s">
        <v>54</v>
      </c>
      <c r="J4" s="185" t="s">
        <v>514</v>
      </c>
      <c r="K4" s="185" t="s">
        <v>520</v>
      </c>
      <c r="L4" s="185" t="s">
        <v>516</v>
      </c>
      <c r="M4" s="185" t="s">
        <v>521</v>
      </c>
      <c r="N4" s="185" t="s">
        <v>642</v>
      </c>
      <c r="O4" s="184">
        <v>50.8</v>
      </c>
      <c r="P4" s="184">
        <v>42.6</v>
      </c>
      <c r="Q4" s="184">
        <v>6.6</v>
      </c>
      <c r="R4" s="15" t="s">
        <v>613</v>
      </c>
      <c r="S4" s="189" t="s">
        <v>617</v>
      </c>
    </row>
    <row r="5" spans="1:19" s="185" customFormat="1">
      <c r="A5" s="188" t="s">
        <v>129</v>
      </c>
      <c r="B5" s="185" t="s">
        <v>522</v>
      </c>
      <c r="C5" s="175">
        <v>753487</v>
      </c>
      <c r="D5" s="175">
        <v>5609822</v>
      </c>
      <c r="E5" s="184">
        <v>0.4</v>
      </c>
      <c r="F5" s="184">
        <v>0.8</v>
      </c>
      <c r="G5" s="185" t="s">
        <v>49</v>
      </c>
      <c r="H5" s="186" t="s">
        <v>674</v>
      </c>
      <c r="I5" s="185" t="s">
        <v>54</v>
      </c>
      <c r="J5" s="185" t="s">
        <v>514</v>
      </c>
      <c r="K5" s="185">
        <v>15</v>
      </c>
      <c r="L5" s="185" t="s">
        <v>516</v>
      </c>
      <c r="M5" s="185" t="s">
        <v>523</v>
      </c>
      <c r="N5" s="185" t="s">
        <v>643</v>
      </c>
      <c r="O5" s="184">
        <v>64</v>
      </c>
      <c r="P5" s="184">
        <v>33.200000000000003</v>
      </c>
      <c r="Q5" s="184">
        <v>2.8</v>
      </c>
      <c r="R5" s="15" t="s">
        <v>613</v>
      </c>
      <c r="S5" s="189" t="s">
        <v>618</v>
      </c>
    </row>
    <row r="6" spans="1:19" s="185" customFormat="1">
      <c r="A6" s="188" t="s">
        <v>130</v>
      </c>
      <c r="B6" s="183" t="s">
        <v>524</v>
      </c>
      <c r="C6" s="175">
        <v>753693</v>
      </c>
      <c r="D6" s="175">
        <v>5596730</v>
      </c>
      <c r="E6" s="184">
        <v>0.4</v>
      </c>
      <c r="F6" s="184">
        <v>0.6</v>
      </c>
      <c r="G6" s="185" t="s">
        <v>49</v>
      </c>
      <c r="H6" s="186" t="s">
        <v>674</v>
      </c>
      <c r="I6" s="185" t="s">
        <v>54</v>
      </c>
      <c r="J6" s="185" t="s">
        <v>514</v>
      </c>
      <c r="K6" s="185" t="s">
        <v>520</v>
      </c>
      <c r="L6" s="185" t="s">
        <v>516</v>
      </c>
      <c r="M6" s="185" t="s">
        <v>523</v>
      </c>
      <c r="N6" s="185" t="s">
        <v>643</v>
      </c>
      <c r="O6" s="184">
        <v>32.5</v>
      </c>
      <c r="P6" s="184">
        <v>60.9</v>
      </c>
      <c r="Q6" s="184">
        <v>6.6</v>
      </c>
      <c r="R6" s="15" t="s">
        <v>612</v>
      </c>
      <c r="S6" s="188" t="s">
        <v>619</v>
      </c>
    </row>
    <row r="7" spans="1:19" s="185" customFormat="1">
      <c r="A7" s="188" t="s">
        <v>131</v>
      </c>
      <c r="B7" s="183" t="s">
        <v>525</v>
      </c>
      <c r="C7" s="175">
        <v>767166</v>
      </c>
      <c r="D7" s="175">
        <v>5594989</v>
      </c>
      <c r="E7" s="184">
        <v>0.4</v>
      </c>
      <c r="F7" s="184">
        <v>0.7</v>
      </c>
      <c r="G7" s="185" t="s">
        <v>49</v>
      </c>
      <c r="H7" s="186" t="s">
        <v>674</v>
      </c>
      <c r="I7" s="185" t="s">
        <v>54</v>
      </c>
      <c r="J7" s="185" t="s">
        <v>514</v>
      </c>
      <c r="K7" s="185">
        <v>15</v>
      </c>
      <c r="L7" s="185" t="s">
        <v>516</v>
      </c>
      <c r="M7" s="185" t="s">
        <v>523</v>
      </c>
      <c r="N7" s="185" t="s">
        <v>643</v>
      </c>
      <c r="O7" s="184">
        <v>52.2</v>
      </c>
      <c r="P7" s="184">
        <v>43.6</v>
      </c>
      <c r="Q7" s="184">
        <v>4.2</v>
      </c>
      <c r="R7" s="15" t="s">
        <v>613</v>
      </c>
      <c r="S7" s="189" t="s">
        <v>617</v>
      </c>
    </row>
    <row r="8" spans="1:19" s="185" customFormat="1">
      <c r="A8" s="182" t="s">
        <v>132</v>
      </c>
      <c r="B8" s="183" t="s">
        <v>526</v>
      </c>
      <c r="C8" s="175">
        <v>770524</v>
      </c>
      <c r="D8" s="175">
        <v>5592364</v>
      </c>
      <c r="E8" s="184">
        <v>0.4</v>
      </c>
      <c r="F8" s="184">
        <v>0.7</v>
      </c>
      <c r="G8" s="185" t="s">
        <v>49</v>
      </c>
      <c r="H8" s="186" t="s">
        <v>674</v>
      </c>
      <c r="I8" s="185" t="s">
        <v>54</v>
      </c>
      <c r="J8" s="185" t="s">
        <v>527</v>
      </c>
      <c r="K8" s="185">
        <v>20</v>
      </c>
      <c r="L8" s="185" t="s">
        <v>516</v>
      </c>
      <c r="M8" s="185" t="s">
        <v>528</v>
      </c>
      <c r="N8" s="185" t="s">
        <v>644</v>
      </c>
      <c r="O8" s="184">
        <v>79.5</v>
      </c>
      <c r="P8" s="184">
        <v>19.5</v>
      </c>
      <c r="Q8" s="184">
        <v>1</v>
      </c>
      <c r="R8" s="15" t="s">
        <v>613</v>
      </c>
      <c r="S8" s="188" t="s">
        <v>615</v>
      </c>
    </row>
    <row r="9" spans="1:19" s="185" customFormat="1">
      <c r="A9" s="182" t="s">
        <v>133</v>
      </c>
      <c r="B9" s="183" t="s">
        <v>529</v>
      </c>
      <c r="C9" s="175">
        <v>769664</v>
      </c>
      <c r="D9" s="175">
        <v>5589968</v>
      </c>
      <c r="E9" s="184">
        <v>0.5</v>
      </c>
      <c r="F9" s="184">
        <v>0.8</v>
      </c>
      <c r="G9" s="185" t="s">
        <v>49</v>
      </c>
      <c r="H9" s="186" t="s">
        <v>674</v>
      </c>
      <c r="I9" s="185" t="s">
        <v>54</v>
      </c>
      <c r="J9" s="185" t="s">
        <v>514</v>
      </c>
      <c r="K9" s="185">
        <v>20</v>
      </c>
      <c r="L9" s="185" t="s">
        <v>516</v>
      </c>
      <c r="M9" s="185" t="s">
        <v>530</v>
      </c>
      <c r="N9" s="185" t="s">
        <v>599</v>
      </c>
      <c r="O9" s="184">
        <v>63.3</v>
      </c>
      <c r="P9" s="184">
        <v>34.1</v>
      </c>
      <c r="Q9" s="184">
        <v>2.6</v>
      </c>
      <c r="R9" s="15" t="s">
        <v>613</v>
      </c>
      <c r="S9" s="188" t="s">
        <v>620</v>
      </c>
    </row>
    <row r="10" spans="1:19" s="185" customFormat="1">
      <c r="A10" s="182" t="s">
        <v>134</v>
      </c>
      <c r="B10" s="183" t="s">
        <v>531</v>
      </c>
      <c r="C10" s="175">
        <v>751326</v>
      </c>
      <c r="D10" s="175">
        <v>5593876</v>
      </c>
      <c r="E10" s="184">
        <v>2.5</v>
      </c>
      <c r="F10" s="184">
        <v>2.6</v>
      </c>
      <c r="G10" s="185" t="s">
        <v>49</v>
      </c>
      <c r="H10" s="186" t="s">
        <v>674</v>
      </c>
      <c r="I10" s="185" t="s">
        <v>54</v>
      </c>
      <c r="J10" s="185" t="s">
        <v>514</v>
      </c>
      <c r="K10" s="185" t="s">
        <v>515</v>
      </c>
      <c r="L10" s="185" t="s">
        <v>558</v>
      </c>
      <c r="M10" s="185" t="s">
        <v>532</v>
      </c>
      <c r="N10" s="185" t="s">
        <v>645</v>
      </c>
      <c r="O10" s="184">
        <v>64.2</v>
      </c>
      <c r="P10" s="184">
        <v>28.6</v>
      </c>
      <c r="Q10" s="184">
        <v>7.2</v>
      </c>
      <c r="R10" s="15" t="s">
        <v>613</v>
      </c>
      <c r="S10" s="188" t="s">
        <v>563</v>
      </c>
    </row>
    <row r="11" spans="1:19" s="185" customFormat="1">
      <c r="A11" s="188" t="s">
        <v>135</v>
      </c>
      <c r="B11" s="183" t="s">
        <v>533</v>
      </c>
      <c r="C11" s="175">
        <v>750285</v>
      </c>
      <c r="D11" s="175">
        <v>5612554</v>
      </c>
      <c r="E11" s="184">
        <v>0.7</v>
      </c>
      <c r="F11" s="184">
        <v>1</v>
      </c>
      <c r="G11" s="185" t="s">
        <v>49</v>
      </c>
      <c r="H11" s="186" t="s">
        <v>674</v>
      </c>
      <c r="I11" s="185" t="s">
        <v>54</v>
      </c>
      <c r="J11" s="185" t="s">
        <v>514</v>
      </c>
      <c r="K11" s="185">
        <v>20</v>
      </c>
      <c r="L11" s="185" t="s">
        <v>516</v>
      </c>
      <c r="M11" s="185" t="s">
        <v>521</v>
      </c>
      <c r="N11" s="185" t="s">
        <v>642</v>
      </c>
      <c r="O11" s="184">
        <v>52.4</v>
      </c>
      <c r="P11" s="184">
        <v>43.6</v>
      </c>
      <c r="Q11" s="184">
        <v>4</v>
      </c>
      <c r="R11" s="15" t="s">
        <v>613</v>
      </c>
      <c r="S11" s="188"/>
    </row>
    <row r="12" spans="1:19" s="185" customFormat="1">
      <c r="A12" s="188" t="s">
        <v>136</v>
      </c>
      <c r="B12" s="183" t="s">
        <v>534</v>
      </c>
      <c r="C12" s="175">
        <v>749922</v>
      </c>
      <c r="D12" s="175">
        <v>5612592</v>
      </c>
      <c r="E12" s="184">
        <v>0.4</v>
      </c>
      <c r="F12" s="184">
        <v>0.7</v>
      </c>
      <c r="G12" s="185" t="s">
        <v>49</v>
      </c>
      <c r="H12" s="186" t="s">
        <v>674</v>
      </c>
      <c r="I12" s="185" t="s">
        <v>54</v>
      </c>
      <c r="J12" s="185" t="s">
        <v>527</v>
      </c>
      <c r="K12" s="185">
        <v>15</v>
      </c>
      <c r="L12" s="185" t="s">
        <v>516</v>
      </c>
      <c r="M12" s="185" t="s">
        <v>517</v>
      </c>
      <c r="N12" s="185" t="s">
        <v>518</v>
      </c>
      <c r="O12" s="184">
        <v>32.799999999999997</v>
      </c>
      <c r="P12" s="184">
        <v>64.5</v>
      </c>
      <c r="Q12" s="184">
        <v>2.6</v>
      </c>
      <c r="R12" s="15" t="s">
        <v>612</v>
      </c>
      <c r="S12" s="188" t="s">
        <v>621</v>
      </c>
    </row>
    <row r="13" spans="1:19" s="185" customFormat="1">
      <c r="A13" s="182" t="s">
        <v>137</v>
      </c>
      <c r="B13" s="185" t="s">
        <v>535</v>
      </c>
      <c r="C13" s="175">
        <v>748088</v>
      </c>
      <c r="D13" s="175">
        <v>5612839</v>
      </c>
      <c r="E13" s="184">
        <v>0.3</v>
      </c>
      <c r="F13" s="184">
        <v>0.5</v>
      </c>
      <c r="G13" s="185" t="s">
        <v>49</v>
      </c>
      <c r="H13" s="186" t="s">
        <v>674</v>
      </c>
      <c r="I13" s="185" t="s">
        <v>372</v>
      </c>
      <c r="J13" s="185" t="s">
        <v>527</v>
      </c>
      <c r="K13" s="185">
        <v>20</v>
      </c>
      <c r="L13" s="185" t="s">
        <v>516</v>
      </c>
      <c r="M13" s="185" t="s">
        <v>530</v>
      </c>
      <c r="N13" s="185" t="s">
        <v>599</v>
      </c>
      <c r="O13" s="184">
        <v>67.900000000000006</v>
      </c>
      <c r="P13" s="184">
        <v>28.2</v>
      </c>
      <c r="Q13" s="184">
        <v>3.8</v>
      </c>
      <c r="R13" s="15" t="s">
        <v>613</v>
      </c>
      <c r="S13" s="188" t="s">
        <v>622</v>
      </c>
    </row>
    <row r="14" spans="1:19" s="185" customFormat="1">
      <c r="A14" s="182" t="s">
        <v>138</v>
      </c>
      <c r="B14" s="185" t="s">
        <v>536</v>
      </c>
      <c r="C14" s="175">
        <v>748978</v>
      </c>
      <c r="D14" s="175">
        <v>5612770</v>
      </c>
      <c r="E14" s="184">
        <v>0.6</v>
      </c>
      <c r="F14" s="184">
        <v>1</v>
      </c>
      <c r="G14" s="185" t="s">
        <v>49</v>
      </c>
      <c r="H14" s="186" t="s">
        <v>674</v>
      </c>
      <c r="I14" s="185" t="s">
        <v>54</v>
      </c>
      <c r="J14" s="185" t="s">
        <v>514</v>
      </c>
      <c r="K14" s="185">
        <v>20</v>
      </c>
      <c r="L14" s="185" t="s">
        <v>516</v>
      </c>
      <c r="M14" s="187" t="s">
        <v>517</v>
      </c>
      <c r="N14" s="185" t="s">
        <v>641</v>
      </c>
      <c r="O14" s="184">
        <v>61.6</v>
      </c>
      <c r="P14" s="184">
        <v>33.1</v>
      </c>
      <c r="Q14" s="184">
        <v>5.2</v>
      </c>
      <c r="R14" s="15" t="s">
        <v>613</v>
      </c>
      <c r="S14" s="188"/>
    </row>
    <row r="15" spans="1:19" s="185" customFormat="1">
      <c r="A15" s="182" t="s">
        <v>139</v>
      </c>
      <c r="B15" s="185" t="s">
        <v>537</v>
      </c>
      <c r="C15" s="175">
        <v>756901</v>
      </c>
      <c r="D15" s="175">
        <v>5599626</v>
      </c>
      <c r="E15" s="184">
        <v>0.4</v>
      </c>
      <c r="F15" s="184">
        <v>0.7</v>
      </c>
      <c r="G15" s="185" t="s">
        <v>49</v>
      </c>
      <c r="H15" s="186" t="s">
        <v>674</v>
      </c>
      <c r="I15" s="185" t="s">
        <v>372</v>
      </c>
      <c r="J15" s="185" t="s">
        <v>527</v>
      </c>
      <c r="K15" s="185" t="s">
        <v>557</v>
      </c>
      <c r="L15" s="185" t="s">
        <v>516</v>
      </c>
      <c r="M15" s="185" t="s">
        <v>538</v>
      </c>
      <c r="N15" s="185" t="s">
        <v>645</v>
      </c>
      <c r="O15" s="184">
        <v>73</v>
      </c>
      <c r="P15" s="184">
        <v>20.8</v>
      </c>
      <c r="Q15" s="184">
        <v>6.2</v>
      </c>
      <c r="R15" s="15" t="s">
        <v>613</v>
      </c>
      <c r="S15" s="188" t="s">
        <v>562</v>
      </c>
    </row>
    <row r="16" spans="1:19" s="185" customFormat="1">
      <c r="A16" s="182" t="s">
        <v>140</v>
      </c>
      <c r="B16" s="185" t="s">
        <v>539</v>
      </c>
      <c r="C16" s="175">
        <v>754666</v>
      </c>
      <c r="D16" s="175">
        <v>5599974</v>
      </c>
      <c r="E16" s="184">
        <v>0.1</v>
      </c>
      <c r="F16" s="184">
        <v>0.4</v>
      </c>
      <c r="G16" s="185" t="s">
        <v>49</v>
      </c>
      <c r="H16" s="186" t="s">
        <v>674</v>
      </c>
      <c r="I16" s="185" t="s">
        <v>372</v>
      </c>
      <c r="J16" s="185" t="s">
        <v>527</v>
      </c>
      <c r="K16" s="185" t="s">
        <v>515</v>
      </c>
      <c r="L16" s="185" t="s">
        <v>516</v>
      </c>
      <c r="M16" s="185" t="s">
        <v>540</v>
      </c>
      <c r="N16" s="185" t="s">
        <v>646</v>
      </c>
      <c r="O16" s="184">
        <v>37.700000000000003</v>
      </c>
      <c r="P16" s="184">
        <v>51.6</v>
      </c>
      <c r="Q16" s="184">
        <v>10.7</v>
      </c>
      <c r="R16" s="15" t="s">
        <v>612</v>
      </c>
      <c r="S16" s="188" t="s">
        <v>637</v>
      </c>
    </row>
    <row r="17" spans="1:19" s="185" customFormat="1">
      <c r="A17" s="182" t="s">
        <v>141</v>
      </c>
      <c r="B17" s="185" t="s">
        <v>541</v>
      </c>
      <c r="C17" s="175">
        <v>753010</v>
      </c>
      <c r="D17" s="175">
        <v>5601165</v>
      </c>
      <c r="E17" s="184">
        <v>0.4</v>
      </c>
      <c r="F17" s="184">
        <v>0.7</v>
      </c>
      <c r="G17" s="185" t="s">
        <v>49</v>
      </c>
      <c r="H17" s="186" t="s">
        <v>674</v>
      </c>
      <c r="I17" s="185" t="s">
        <v>54</v>
      </c>
      <c r="J17" s="185" t="s">
        <v>514</v>
      </c>
      <c r="K17" s="185">
        <v>25</v>
      </c>
      <c r="L17" s="185" t="s">
        <v>516</v>
      </c>
      <c r="M17" s="185" t="s">
        <v>523</v>
      </c>
      <c r="N17" s="185" t="s">
        <v>643</v>
      </c>
      <c r="O17" s="184">
        <v>71.099999999999994</v>
      </c>
      <c r="P17" s="184">
        <v>25.3</v>
      </c>
      <c r="Q17" s="184">
        <v>3.6</v>
      </c>
      <c r="R17" s="15" t="s">
        <v>613</v>
      </c>
      <c r="S17" s="189" t="s">
        <v>617</v>
      </c>
    </row>
    <row r="18" spans="1:19" s="185" customFormat="1">
      <c r="A18" s="182" t="s">
        <v>142</v>
      </c>
      <c r="B18" s="185" t="s">
        <v>542</v>
      </c>
      <c r="C18" s="175">
        <v>743208</v>
      </c>
      <c r="D18" s="175">
        <v>5579215</v>
      </c>
      <c r="E18" s="184">
        <v>1.7</v>
      </c>
      <c r="F18" s="184">
        <v>1.8</v>
      </c>
      <c r="G18" s="185" t="s">
        <v>49</v>
      </c>
      <c r="H18" s="186" t="s">
        <v>674</v>
      </c>
      <c r="I18" s="185" t="s">
        <v>54</v>
      </c>
      <c r="J18" s="185" t="s">
        <v>514</v>
      </c>
      <c r="K18" s="185" t="s">
        <v>520</v>
      </c>
      <c r="L18" s="185" t="s">
        <v>558</v>
      </c>
      <c r="M18" s="185" t="s">
        <v>517</v>
      </c>
      <c r="N18" s="185" t="s">
        <v>641</v>
      </c>
      <c r="O18" s="184">
        <v>60</v>
      </c>
      <c r="P18" s="184">
        <v>36.700000000000003</v>
      </c>
      <c r="Q18" s="184">
        <v>3.3</v>
      </c>
      <c r="R18" s="15" t="s">
        <v>613</v>
      </c>
      <c r="S18" s="188" t="s">
        <v>564</v>
      </c>
    </row>
    <row r="19" spans="1:19" s="185" customFormat="1">
      <c r="A19" s="182" t="s">
        <v>143</v>
      </c>
      <c r="B19" s="185" t="s">
        <v>543</v>
      </c>
      <c r="C19" s="175">
        <v>769774</v>
      </c>
      <c r="D19" s="175">
        <v>5597284</v>
      </c>
      <c r="E19" s="184">
        <v>0.6</v>
      </c>
      <c r="F19" s="184">
        <v>0.9</v>
      </c>
      <c r="G19" s="185" t="s">
        <v>49</v>
      </c>
      <c r="H19" s="186" t="s">
        <v>674</v>
      </c>
      <c r="I19" s="185" t="s">
        <v>54</v>
      </c>
      <c r="J19" s="185" t="s">
        <v>514</v>
      </c>
      <c r="K19" s="185">
        <v>20</v>
      </c>
      <c r="L19" s="185" t="s">
        <v>516</v>
      </c>
      <c r="M19" s="185" t="s">
        <v>532</v>
      </c>
      <c r="N19" s="185" t="s">
        <v>645</v>
      </c>
      <c r="O19" s="184">
        <v>61.3</v>
      </c>
      <c r="P19" s="184">
        <v>30.8</v>
      </c>
      <c r="Q19" s="184">
        <v>8</v>
      </c>
      <c r="R19" s="15" t="s">
        <v>613</v>
      </c>
      <c r="S19" s="188" t="s">
        <v>565</v>
      </c>
    </row>
    <row r="20" spans="1:19" s="185" customFormat="1">
      <c r="A20" s="182" t="s">
        <v>144</v>
      </c>
      <c r="B20" s="185" t="s">
        <v>544</v>
      </c>
      <c r="C20" s="175">
        <v>757147</v>
      </c>
      <c r="D20" s="175">
        <v>5596040</v>
      </c>
      <c r="E20" s="184">
        <v>0.4</v>
      </c>
      <c r="F20" s="184">
        <v>0.7</v>
      </c>
      <c r="G20" s="185" t="s">
        <v>49</v>
      </c>
      <c r="H20" s="186" t="s">
        <v>674</v>
      </c>
      <c r="I20" s="185" t="s">
        <v>54</v>
      </c>
      <c r="J20" s="185" t="s">
        <v>514</v>
      </c>
      <c r="K20" s="185" t="s">
        <v>520</v>
      </c>
      <c r="L20" s="185" t="s">
        <v>516</v>
      </c>
      <c r="M20" s="185" t="s">
        <v>523</v>
      </c>
      <c r="N20" s="185" t="s">
        <v>643</v>
      </c>
      <c r="O20" s="184">
        <v>56</v>
      </c>
      <c r="P20" s="184">
        <v>41.1</v>
      </c>
      <c r="Q20" s="184">
        <v>2.9</v>
      </c>
      <c r="R20" s="15" t="s">
        <v>613</v>
      </c>
      <c r="S20" s="188" t="s">
        <v>623</v>
      </c>
    </row>
    <row r="21" spans="1:19" s="185" customFormat="1">
      <c r="A21" s="188" t="s">
        <v>145</v>
      </c>
      <c r="B21" s="185" t="s">
        <v>545</v>
      </c>
      <c r="C21" s="175">
        <v>734875</v>
      </c>
      <c r="D21" s="175">
        <v>5589219</v>
      </c>
      <c r="E21" s="184">
        <v>0.6</v>
      </c>
      <c r="F21" s="184">
        <v>1</v>
      </c>
      <c r="G21" s="185" t="s">
        <v>49</v>
      </c>
      <c r="H21" s="186" t="s">
        <v>674</v>
      </c>
      <c r="I21" s="185" t="s">
        <v>54</v>
      </c>
      <c r="J21" s="185" t="s">
        <v>514</v>
      </c>
      <c r="K21" s="185">
        <v>20</v>
      </c>
      <c r="L21" s="185" t="s">
        <v>516</v>
      </c>
      <c r="M21" s="185" t="s">
        <v>546</v>
      </c>
      <c r="N21" s="185" t="s">
        <v>643</v>
      </c>
      <c r="O21" s="184">
        <v>56.7</v>
      </c>
      <c r="P21" s="184">
        <v>40.9</v>
      </c>
      <c r="Q21" s="184">
        <v>2.4</v>
      </c>
      <c r="R21" s="15" t="s">
        <v>613</v>
      </c>
      <c r="S21" s="188" t="s">
        <v>638</v>
      </c>
    </row>
    <row r="22" spans="1:19" s="185" customFormat="1">
      <c r="A22" s="188" t="s">
        <v>146</v>
      </c>
      <c r="B22" s="185" t="s">
        <v>547</v>
      </c>
      <c r="C22" s="175">
        <v>737525</v>
      </c>
      <c r="D22" s="175">
        <v>5589961</v>
      </c>
      <c r="E22" s="184">
        <v>0.3</v>
      </c>
      <c r="F22" s="184">
        <v>0.5</v>
      </c>
      <c r="G22" s="185" t="s">
        <v>49</v>
      </c>
      <c r="H22" s="186" t="s">
        <v>674</v>
      </c>
      <c r="I22" s="185" t="s">
        <v>54</v>
      </c>
      <c r="J22" s="185" t="s">
        <v>514</v>
      </c>
      <c r="K22" s="185">
        <v>20</v>
      </c>
      <c r="L22" s="185" t="s">
        <v>516</v>
      </c>
      <c r="M22" s="187" t="s">
        <v>517</v>
      </c>
      <c r="N22" s="185" t="s">
        <v>641</v>
      </c>
      <c r="O22" s="184">
        <v>50</v>
      </c>
      <c r="P22" s="184">
        <v>42</v>
      </c>
      <c r="Q22" s="184">
        <v>8</v>
      </c>
      <c r="R22" s="15" t="s">
        <v>613</v>
      </c>
      <c r="S22" s="188" t="s">
        <v>639</v>
      </c>
    </row>
    <row r="23" spans="1:19" s="185" customFormat="1">
      <c r="A23" s="188" t="s">
        <v>147</v>
      </c>
      <c r="B23" s="185" t="s">
        <v>548</v>
      </c>
      <c r="C23" s="175">
        <v>694114</v>
      </c>
      <c r="D23" s="175">
        <v>5674365</v>
      </c>
      <c r="E23" s="184">
        <v>0.3</v>
      </c>
      <c r="F23" s="184">
        <v>0.5</v>
      </c>
      <c r="G23" s="185" t="s">
        <v>49</v>
      </c>
      <c r="H23" s="186" t="s">
        <v>674</v>
      </c>
      <c r="I23" s="185" t="s">
        <v>54</v>
      </c>
      <c r="J23" s="185" t="s">
        <v>514</v>
      </c>
      <c r="K23" s="185" t="s">
        <v>549</v>
      </c>
      <c r="L23" s="185" t="s">
        <v>516</v>
      </c>
      <c r="M23" s="185" t="s">
        <v>521</v>
      </c>
      <c r="N23" s="185" t="s">
        <v>642</v>
      </c>
      <c r="O23" s="184">
        <v>47.3</v>
      </c>
      <c r="P23" s="184">
        <v>48.3</v>
      </c>
      <c r="Q23" s="184">
        <v>4.4000000000000004</v>
      </c>
      <c r="R23" s="15" t="s">
        <v>612</v>
      </c>
      <c r="S23" s="188" t="s">
        <v>589</v>
      </c>
    </row>
    <row r="24" spans="1:19" s="185" customFormat="1">
      <c r="A24" s="188" t="s">
        <v>147</v>
      </c>
      <c r="B24" s="185" t="s">
        <v>550</v>
      </c>
      <c r="C24" s="175">
        <v>694114</v>
      </c>
      <c r="D24" s="175">
        <v>5674365</v>
      </c>
      <c r="E24" s="184">
        <v>0.6</v>
      </c>
      <c r="F24" s="184">
        <v>0.7</v>
      </c>
      <c r="G24" s="185" t="s">
        <v>49</v>
      </c>
      <c r="H24" s="186" t="s">
        <v>592</v>
      </c>
      <c r="I24" s="185" t="s">
        <v>54</v>
      </c>
      <c r="J24" s="185" t="s">
        <v>514</v>
      </c>
      <c r="K24" s="185" t="s">
        <v>549</v>
      </c>
      <c r="L24" s="185" t="s">
        <v>516</v>
      </c>
      <c r="M24" s="185" t="s">
        <v>530</v>
      </c>
      <c r="N24" s="185" t="s">
        <v>599</v>
      </c>
      <c r="O24" s="184">
        <v>40.700000000000003</v>
      </c>
      <c r="P24" s="184">
        <v>51</v>
      </c>
      <c r="Q24" s="184">
        <v>8.1999999999999993</v>
      </c>
      <c r="R24" s="15" t="s">
        <v>612</v>
      </c>
      <c r="S24" s="188" t="s">
        <v>589</v>
      </c>
    </row>
    <row r="25" spans="1:19" s="185" customFormat="1">
      <c r="A25" s="188" t="s">
        <v>148</v>
      </c>
      <c r="B25" s="185" t="s">
        <v>551</v>
      </c>
      <c r="C25" s="185">
        <v>750804</v>
      </c>
      <c r="D25" s="185">
        <v>5612968</v>
      </c>
      <c r="E25" s="185">
        <v>0.3</v>
      </c>
      <c r="F25" s="185">
        <v>0.5</v>
      </c>
      <c r="G25" s="185" t="s">
        <v>49</v>
      </c>
      <c r="H25" s="186" t="s">
        <v>674</v>
      </c>
      <c r="I25" s="185" t="s">
        <v>54</v>
      </c>
      <c r="J25" s="185" t="s">
        <v>514</v>
      </c>
      <c r="K25" s="185">
        <v>15</v>
      </c>
      <c r="L25" s="185" t="s">
        <v>516</v>
      </c>
      <c r="M25" s="185" t="s">
        <v>521</v>
      </c>
      <c r="N25" s="185" t="s">
        <v>642</v>
      </c>
      <c r="O25" s="184">
        <v>57.9</v>
      </c>
      <c r="P25" s="184">
        <v>36.6</v>
      </c>
      <c r="Q25" s="184">
        <v>5.5</v>
      </c>
      <c r="R25" s="15" t="s">
        <v>613</v>
      </c>
      <c r="S25" s="188" t="s">
        <v>616</v>
      </c>
    </row>
    <row r="26" spans="1:19" s="185" customFormat="1">
      <c r="A26" s="188" t="s">
        <v>149</v>
      </c>
      <c r="B26" s="185" t="s">
        <v>552</v>
      </c>
      <c r="C26" s="185">
        <v>750620</v>
      </c>
      <c r="D26" s="185">
        <v>5602276</v>
      </c>
      <c r="E26" s="185">
        <v>0.4</v>
      </c>
      <c r="F26" s="185">
        <v>0.7</v>
      </c>
      <c r="G26" s="185" t="s">
        <v>49</v>
      </c>
      <c r="H26" s="186" t="s">
        <v>674</v>
      </c>
      <c r="I26" s="185" t="s">
        <v>54</v>
      </c>
      <c r="J26" s="185" t="s">
        <v>514</v>
      </c>
      <c r="K26" s="185" t="s">
        <v>520</v>
      </c>
      <c r="L26" s="185" t="s">
        <v>516</v>
      </c>
      <c r="M26" s="185" t="s">
        <v>523</v>
      </c>
      <c r="N26" s="185" t="s">
        <v>643</v>
      </c>
      <c r="O26" s="184">
        <v>36.9</v>
      </c>
      <c r="P26" s="184">
        <v>59</v>
      </c>
      <c r="Q26" s="184">
        <v>4.0999999999999996</v>
      </c>
      <c r="R26" s="15" t="s">
        <v>612</v>
      </c>
      <c r="S26" s="188" t="s">
        <v>623</v>
      </c>
    </row>
    <row r="27" spans="1:19" s="185" customFormat="1">
      <c r="A27" s="188" t="s">
        <v>150</v>
      </c>
      <c r="B27" s="185" t="s">
        <v>553</v>
      </c>
      <c r="C27" s="185">
        <v>752359</v>
      </c>
      <c r="D27" s="185">
        <v>5612356</v>
      </c>
      <c r="E27" s="185">
        <v>0.45</v>
      </c>
      <c r="F27" s="185">
        <v>0.75</v>
      </c>
      <c r="G27" s="185" t="s">
        <v>49</v>
      </c>
      <c r="H27" s="186" t="s">
        <v>674</v>
      </c>
      <c r="I27" s="185" t="s">
        <v>54</v>
      </c>
      <c r="J27" s="185" t="s">
        <v>514</v>
      </c>
      <c r="K27" s="185">
        <v>10</v>
      </c>
      <c r="L27" s="185" t="s">
        <v>516</v>
      </c>
      <c r="M27" s="185" t="s">
        <v>554</v>
      </c>
      <c r="N27" s="185" t="s">
        <v>644</v>
      </c>
      <c r="O27" s="184">
        <v>24.8</v>
      </c>
      <c r="P27" s="184">
        <v>69.2</v>
      </c>
      <c r="Q27" s="184">
        <v>6</v>
      </c>
      <c r="R27" s="15" t="s">
        <v>612</v>
      </c>
      <c r="S27" s="188" t="s">
        <v>555</v>
      </c>
    </row>
    <row r="28" spans="1:19" s="115" customFormat="1">
      <c r="A28" s="118" t="s">
        <v>151</v>
      </c>
      <c r="B28" s="115" t="s">
        <v>556</v>
      </c>
      <c r="C28" s="115">
        <v>752527</v>
      </c>
      <c r="D28" s="115">
        <v>5612418</v>
      </c>
      <c r="E28" s="115">
        <v>0.5</v>
      </c>
      <c r="F28" s="115">
        <v>0.8</v>
      </c>
      <c r="G28" s="115" t="s">
        <v>49</v>
      </c>
      <c r="H28" s="116" t="s">
        <v>674</v>
      </c>
      <c r="I28" s="115" t="s">
        <v>372</v>
      </c>
      <c r="J28" s="115" t="s">
        <v>527</v>
      </c>
      <c r="K28" s="115" t="s">
        <v>549</v>
      </c>
      <c r="L28" s="115" t="s">
        <v>516</v>
      </c>
      <c r="M28" s="115" t="s">
        <v>546</v>
      </c>
      <c r="N28" s="115" t="s">
        <v>643</v>
      </c>
      <c r="O28" s="117">
        <v>69.3</v>
      </c>
      <c r="P28" s="117">
        <v>28.2</v>
      </c>
      <c r="Q28" s="117">
        <v>2.5</v>
      </c>
      <c r="R28" s="55" t="s">
        <v>613</v>
      </c>
      <c r="S28" s="118" t="s">
        <v>640</v>
      </c>
    </row>
    <row r="29" spans="1:19">
      <c r="A29" s="12" t="s">
        <v>460</v>
      </c>
      <c r="B29" s="15" t="s">
        <v>158</v>
      </c>
      <c r="C29" s="67">
        <v>642624.15</v>
      </c>
      <c r="D29" s="67">
        <v>5774679.7699999996</v>
      </c>
      <c r="E29" s="63">
        <v>0.3</v>
      </c>
      <c r="F29" s="63">
        <v>0.5</v>
      </c>
      <c r="G29" s="15" t="s">
        <v>49</v>
      </c>
      <c r="H29" s="114" t="s">
        <v>179</v>
      </c>
      <c r="I29" s="15" t="s">
        <v>54</v>
      </c>
      <c r="J29" s="15" t="s">
        <v>595</v>
      </c>
      <c r="K29" s="114" t="s">
        <v>179</v>
      </c>
      <c r="L29" s="114" t="s">
        <v>179</v>
      </c>
      <c r="M29" s="15" t="s">
        <v>598</v>
      </c>
      <c r="N29" s="15" t="s">
        <v>599</v>
      </c>
      <c r="O29" s="63">
        <v>39.4</v>
      </c>
      <c r="P29" s="63">
        <v>59.5</v>
      </c>
      <c r="Q29" s="63">
        <v>1</v>
      </c>
      <c r="R29" s="15" t="s">
        <v>612</v>
      </c>
      <c r="S29" s="111" t="s">
        <v>614</v>
      </c>
    </row>
    <row r="30" spans="1:19">
      <c r="A30" s="12" t="s">
        <v>461</v>
      </c>
      <c r="B30" s="15" t="s">
        <v>159</v>
      </c>
      <c r="C30" s="67">
        <v>688017.87</v>
      </c>
      <c r="D30" s="67">
        <v>5681677.1699999999</v>
      </c>
      <c r="E30" s="63">
        <v>0.6</v>
      </c>
      <c r="F30" s="63">
        <v>0.8</v>
      </c>
      <c r="G30" s="15" t="s">
        <v>49</v>
      </c>
      <c r="H30" s="114" t="s">
        <v>179</v>
      </c>
      <c r="I30" s="15" t="s">
        <v>54</v>
      </c>
      <c r="J30" s="15" t="s">
        <v>595</v>
      </c>
      <c r="K30" s="114" t="s">
        <v>179</v>
      </c>
      <c r="L30" s="114" t="s">
        <v>179</v>
      </c>
      <c r="M30" s="15" t="s">
        <v>600</v>
      </c>
      <c r="N30" s="15" t="s">
        <v>601</v>
      </c>
      <c r="O30" s="63">
        <v>44.4</v>
      </c>
      <c r="P30" s="63">
        <v>49.9</v>
      </c>
      <c r="Q30" s="63">
        <v>5.6</v>
      </c>
      <c r="R30" s="15" t="s">
        <v>612</v>
      </c>
      <c r="S30" s="111" t="s">
        <v>614</v>
      </c>
    </row>
    <row r="31" spans="1:19">
      <c r="A31" s="12" t="s">
        <v>462</v>
      </c>
      <c r="B31" s="15" t="s">
        <v>160</v>
      </c>
      <c r="C31" s="67">
        <v>691796.79</v>
      </c>
      <c r="D31" s="67">
        <v>5676242.8600000003</v>
      </c>
      <c r="E31" s="63">
        <v>1.1000000000000001</v>
      </c>
      <c r="F31" s="63">
        <v>1.4</v>
      </c>
      <c r="G31" s="15" t="s">
        <v>49</v>
      </c>
      <c r="H31" s="114" t="s">
        <v>179</v>
      </c>
      <c r="I31" s="15" t="s">
        <v>54</v>
      </c>
      <c r="J31" s="15" t="s">
        <v>595</v>
      </c>
      <c r="K31" s="114" t="s">
        <v>179</v>
      </c>
      <c r="L31" s="114" t="s">
        <v>179</v>
      </c>
      <c r="M31" s="15" t="s">
        <v>517</v>
      </c>
      <c r="N31" s="15" t="s">
        <v>602</v>
      </c>
      <c r="O31" s="63">
        <v>73.5</v>
      </c>
      <c r="P31" s="63">
        <v>25.6</v>
      </c>
      <c r="Q31" s="63">
        <v>1</v>
      </c>
      <c r="R31" s="15" t="s">
        <v>613</v>
      </c>
      <c r="S31" s="111" t="s">
        <v>614</v>
      </c>
    </row>
    <row r="32" spans="1:19">
      <c r="A32" s="12" t="s">
        <v>463</v>
      </c>
      <c r="B32" s="15" t="s">
        <v>161</v>
      </c>
      <c r="C32" s="67">
        <v>672224.53</v>
      </c>
      <c r="D32" s="67">
        <v>5710409.4100000001</v>
      </c>
      <c r="E32" s="63">
        <v>0.4</v>
      </c>
      <c r="F32" s="63">
        <v>0.6</v>
      </c>
      <c r="G32" s="15" t="s">
        <v>364</v>
      </c>
      <c r="H32" s="114" t="s">
        <v>179</v>
      </c>
      <c r="I32" s="15" t="s">
        <v>371</v>
      </c>
      <c r="J32" s="15" t="s">
        <v>596</v>
      </c>
      <c r="K32" s="114" t="s">
        <v>179</v>
      </c>
      <c r="L32" s="114" t="s">
        <v>179</v>
      </c>
      <c r="M32" s="15" t="s">
        <v>603</v>
      </c>
      <c r="N32" s="15" t="s">
        <v>599</v>
      </c>
      <c r="O32" s="63">
        <v>69.5</v>
      </c>
      <c r="P32" s="63">
        <v>28.8</v>
      </c>
      <c r="Q32" s="63">
        <v>1.6</v>
      </c>
      <c r="R32" s="15" t="s">
        <v>613</v>
      </c>
      <c r="S32" s="111" t="s">
        <v>614</v>
      </c>
    </row>
    <row r="33" spans="1:19">
      <c r="A33" s="12" t="s">
        <v>464</v>
      </c>
      <c r="B33" s="15" t="s">
        <v>162</v>
      </c>
      <c r="C33" s="67">
        <v>669592.92000000004</v>
      </c>
      <c r="D33" s="67">
        <v>5714031.8499999996</v>
      </c>
      <c r="E33" s="63">
        <v>0.7</v>
      </c>
      <c r="F33" s="63">
        <v>1</v>
      </c>
      <c r="G33" s="15" t="s">
        <v>49</v>
      </c>
      <c r="H33" s="114" t="s">
        <v>179</v>
      </c>
      <c r="I33" s="15" t="s">
        <v>54</v>
      </c>
      <c r="J33" s="15" t="s">
        <v>595</v>
      </c>
      <c r="K33" s="114" t="s">
        <v>179</v>
      </c>
      <c r="L33" s="114" t="s">
        <v>179</v>
      </c>
      <c r="M33" s="15" t="s">
        <v>603</v>
      </c>
      <c r="N33" s="15" t="s">
        <v>599</v>
      </c>
      <c r="O33" s="63">
        <v>58.5</v>
      </c>
      <c r="P33" s="63">
        <v>40.299999999999997</v>
      </c>
      <c r="Q33" s="63">
        <v>1.2</v>
      </c>
      <c r="R33" s="15" t="s">
        <v>613</v>
      </c>
      <c r="S33" s="111" t="s">
        <v>614</v>
      </c>
    </row>
    <row r="34" spans="1:19">
      <c r="A34" s="12" t="s">
        <v>465</v>
      </c>
      <c r="B34" s="15" t="s">
        <v>163</v>
      </c>
      <c r="C34" s="67">
        <v>696438.7</v>
      </c>
      <c r="D34" s="67">
        <v>5671784.9900000002</v>
      </c>
      <c r="E34" s="63">
        <v>0.8</v>
      </c>
      <c r="F34" s="63">
        <v>0.9</v>
      </c>
      <c r="G34" s="15" t="s">
        <v>49</v>
      </c>
      <c r="H34" s="114" t="s">
        <v>179</v>
      </c>
      <c r="I34" s="15" t="s">
        <v>54</v>
      </c>
      <c r="J34" s="15" t="s">
        <v>595</v>
      </c>
      <c r="K34" s="114" t="s">
        <v>179</v>
      </c>
      <c r="L34" s="114" t="s">
        <v>179</v>
      </c>
      <c r="M34" s="15" t="s">
        <v>530</v>
      </c>
      <c r="N34" s="15" t="s">
        <v>599</v>
      </c>
      <c r="O34" s="63">
        <v>58.7</v>
      </c>
      <c r="P34" s="63">
        <v>39.700000000000003</v>
      </c>
      <c r="Q34" s="63">
        <v>1.6</v>
      </c>
      <c r="R34" s="15" t="s">
        <v>613</v>
      </c>
      <c r="S34" s="111" t="s">
        <v>614</v>
      </c>
    </row>
    <row r="35" spans="1:19">
      <c r="A35" s="12" t="s">
        <v>466</v>
      </c>
      <c r="B35" s="15" t="s">
        <v>164</v>
      </c>
      <c r="C35" s="67">
        <v>694127.74</v>
      </c>
      <c r="D35" s="67">
        <v>5674345.9000000004</v>
      </c>
      <c r="E35" s="63">
        <v>0.4</v>
      </c>
      <c r="F35" s="63">
        <v>0.5</v>
      </c>
      <c r="G35" s="15" t="s">
        <v>594</v>
      </c>
      <c r="H35" s="114" t="s">
        <v>179</v>
      </c>
      <c r="I35" s="15" t="s">
        <v>54</v>
      </c>
      <c r="J35" s="15" t="s">
        <v>595</v>
      </c>
      <c r="K35" s="114" t="s">
        <v>179</v>
      </c>
      <c r="L35" s="114" t="s">
        <v>179</v>
      </c>
      <c r="M35" s="15" t="s">
        <v>604</v>
      </c>
      <c r="N35" s="15" t="s">
        <v>601</v>
      </c>
      <c r="O35" s="63">
        <v>51.8</v>
      </c>
      <c r="P35" s="63">
        <v>39.200000000000003</v>
      </c>
      <c r="Q35" s="63">
        <v>9</v>
      </c>
      <c r="R35" s="15" t="s">
        <v>613</v>
      </c>
      <c r="S35" s="111" t="s">
        <v>614</v>
      </c>
    </row>
    <row r="36" spans="1:19">
      <c r="A36" s="12" t="s">
        <v>467</v>
      </c>
      <c r="B36" s="15" t="s">
        <v>165</v>
      </c>
      <c r="C36" s="67">
        <v>666403.09</v>
      </c>
      <c r="D36" s="67">
        <v>5718699.96</v>
      </c>
      <c r="E36" s="63">
        <v>0.9</v>
      </c>
      <c r="F36" s="63">
        <v>1</v>
      </c>
      <c r="G36" s="15" t="s">
        <v>364</v>
      </c>
      <c r="H36" s="114" t="s">
        <v>179</v>
      </c>
      <c r="I36" s="15" t="s">
        <v>372</v>
      </c>
      <c r="J36" s="15" t="s">
        <v>596</v>
      </c>
      <c r="K36" s="114" t="s">
        <v>179</v>
      </c>
      <c r="L36" s="114" t="s">
        <v>179</v>
      </c>
      <c r="M36" s="15" t="s">
        <v>605</v>
      </c>
      <c r="N36" s="15" t="s">
        <v>601</v>
      </c>
      <c r="O36" s="63">
        <v>69.8</v>
      </c>
      <c r="P36" s="63">
        <v>29.3</v>
      </c>
      <c r="Q36" s="63">
        <v>0.9</v>
      </c>
      <c r="R36" s="15" t="s">
        <v>613</v>
      </c>
      <c r="S36" s="111" t="s">
        <v>614</v>
      </c>
    </row>
    <row r="37" spans="1:19">
      <c r="A37" s="12" t="s">
        <v>468</v>
      </c>
      <c r="B37" s="15" t="s">
        <v>166</v>
      </c>
      <c r="C37" s="67">
        <v>665270.41</v>
      </c>
      <c r="D37" s="67">
        <v>5720247.9299999997</v>
      </c>
      <c r="E37" s="63">
        <v>0.05</v>
      </c>
      <c r="F37" s="63">
        <v>0.15</v>
      </c>
      <c r="G37" s="15" t="s">
        <v>365</v>
      </c>
      <c r="H37" s="114" t="s">
        <v>179</v>
      </c>
      <c r="I37" s="15" t="s">
        <v>373</v>
      </c>
      <c r="J37" s="15" t="s">
        <v>596</v>
      </c>
      <c r="K37" s="114" t="s">
        <v>179</v>
      </c>
      <c r="L37" s="114" t="s">
        <v>179</v>
      </c>
      <c r="M37" s="15" t="s">
        <v>606</v>
      </c>
      <c r="N37" s="15" t="s">
        <v>599</v>
      </c>
      <c r="O37" s="63">
        <v>38.9</v>
      </c>
      <c r="P37" s="63">
        <v>60.2</v>
      </c>
      <c r="Q37" s="63">
        <v>0.9</v>
      </c>
      <c r="R37" s="15" t="s">
        <v>612</v>
      </c>
      <c r="S37" s="111" t="s">
        <v>614</v>
      </c>
    </row>
    <row r="38" spans="1:19">
      <c r="A38" s="12" t="s">
        <v>469</v>
      </c>
      <c r="B38" s="15" t="s">
        <v>167</v>
      </c>
      <c r="C38" s="67">
        <v>663149.79</v>
      </c>
      <c r="D38" s="67">
        <v>5722609.5499999998</v>
      </c>
      <c r="E38" s="63">
        <v>0.1</v>
      </c>
      <c r="F38" s="63">
        <v>0.25</v>
      </c>
      <c r="G38" s="15" t="s">
        <v>49</v>
      </c>
      <c r="H38" s="114" t="s">
        <v>179</v>
      </c>
      <c r="I38" s="15" t="s">
        <v>54</v>
      </c>
      <c r="J38" s="15" t="s">
        <v>595</v>
      </c>
      <c r="K38" s="114" t="s">
        <v>179</v>
      </c>
      <c r="L38" s="114" t="s">
        <v>179</v>
      </c>
      <c r="M38" s="15" t="s">
        <v>600</v>
      </c>
      <c r="N38" s="15" t="s">
        <v>601</v>
      </c>
      <c r="O38" s="63">
        <v>54.5</v>
      </c>
      <c r="P38" s="63">
        <v>33.799999999999997</v>
      </c>
      <c r="Q38" s="63">
        <v>11.7</v>
      </c>
      <c r="R38" s="15" t="s">
        <v>613</v>
      </c>
      <c r="S38" s="111" t="s">
        <v>614</v>
      </c>
    </row>
    <row r="39" spans="1:19">
      <c r="A39" s="12" t="s">
        <v>470</v>
      </c>
      <c r="B39" s="15" t="s">
        <v>168</v>
      </c>
      <c r="C39" s="67">
        <v>659400.06999999995</v>
      </c>
      <c r="D39" s="67">
        <v>5748941.6500000004</v>
      </c>
      <c r="E39" s="63">
        <v>0.3</v>
      </c>
      <c r="F39" s="63">
        <v>0.5</v>
      </c>
      <c r="G39" s="15" t="s">
        <v>367</v>
      </c>
      <c r="H39" s="114" t="s">
        <v>179</v>
      </c>
      <c r="I39" s="15" t="s">
        <v>54</v>
      </c>
      <c r="J39" s="15" t="s">
        <v>595</v>
      </c>
      <c r="K39" s="114" t="s">
        <v>179</v>
      </c>
      <c r="L39" s="114" t="s">
        <v>179</v>
      </c>
      <c r="M39" s="15" t="s">
        <v>605</v>
      </c>
      <c r="N39" s="15" t="s">
        <v>601</v>
      </c>
      <c r="O39" s="63">
        <v>58.6</v>
      </c>
      <c r="P39" s="63">
        <v>30.6</v>
      </c>
      <c r="Q39" s="63">
        <v>10.8</v>
      </c>
      <c r="R39" s="15" t="s">
        <v>613</v>
      </c>
      <c r="S39" s="111" t="s">
        <v>614</v>
      </c>
    </row>
    <row r="40" spans="1:19">
      <c r="A40" s="12" t="s">
        <v>470</v>
      </c>
      <c r="B40" s="15" t="s">
        <v>169</v>
      </c>
      <c r="C40" s="67">
        <v>659400.06999999995</v>
      </c>
      <c r="D40" s="67">
        <v>5748941.6500000004</v>
      </c>
      <c r="E40" s="63">
        <v>1.7</v>
      </c>
      <c r="F40" s="63">
        <v>2</v>
      </c>
      <c r="G40" s="15" t="s">
        <v>368</v>
      </c>
      <c r="H40" s="114" t="s">
        <v>179</v>
      </c>
      <c r="I40" s="15" t="s">
        <v>54</v>
      </c>
      <c r="J40" s="15" t="s">
        <v>595</v>
      </c>
      <c r="K40" s="114" t="s">
        <v>179</v>
      </c>
      <c r="L40" s="114" t="s">
        <v>179</v>
      </c>
      <c r="M40" s="15" t="s">
        <v>607</v>
      </c>
      <c r="N40" s="15" t="s">
        <v>608</v>
      </c>
      <c r="O40" s="63">
        <v>53.9</v>
      </c>
      <c r="P40" s="63">
        <v>32.700000000000003</v>
      </c>
      <c r="Q40" s="63">
        <v>13.4</v>
      </c>
      <c r="R40" s="15" t="s">
        <v>613</v>
      </c>
      <c r="S40" s="111" t="s">
        <v>614</v>
      </c>
    </row>
    <row r="41" spans="1:19">
      <c r="A41" s="12" t="s">
        <v>471</v>
      </c>
      <c r="B41" s="15" t="s">
        <v>170</v>
      </c>
      <c r="C41" s="67">
        <v>663990.63</v>
      </c>
      <c r="D41" s="67">
        <v>5731855.0599999996</v>
      </c>
      <c r="E41" s="63">
        <v>1.2</v>
      </c>
      <c r="F41" s="63">
        <v>1.35</v>
      </c>
      <c r="G41" s="15" t="s">
        <v>49</v>
      </c>
      <c r="H41" s="114" t="s">
        <v>179</v>
      </c>
      <c r="I41" s="15" t="s">
        <v>54</v>
      </c>
      <c r="J41" s="15" t="s">
        <v>595</v>
      </c>
      <c r="K41" s="114" t="s">
        <v>179</v>
      </c>
      <c r="L41" s="114" t="s">
        <v>179</v>
      </c>
      <c r="M41" s="15" t="s">
        <v>605</v>
      </c>
      <c r="N41" s="15" t="s">
        <v>601</v>
      </c>
      <c r="O41" s="63">
        <v>66.8</v>
      </c>
      <c r="P41" s="63">
        <v>26.4</v>
      </c>
      <c r="Q41" s="63">
        <v>6.8</v>
      </c>
      <c r="R41" s="15" t="s">
        <v>613</v>
      </c>
      <c r="S41" s="111" t="s">
        <v>614</v>
      </c>
    </row>
    <row r="42" spans="1:19">
      <c r="A42" s="12" t="s">
        <v>472</v>
      </c>
      <c r="B42" s="15" t="s">
        <v>171</v>
      </c>
      <c r="C42" s="67">
        <v>677080.95</v>
      </c>
      <c r="D42" s="67">
        <v>5700499.5700000003</v>
      </c>
      <c r="E42" s="63">
        <v>0.7</v>
      </c>
      <c r="F42" s="63">
        <v>0.8</v>
      </c>
      <c r="G42" s="15" t="s">
        <v>369</v>
      </c>
      <c r="H42" s="114" t="s">
        <v>179</v>
      </c>
      <c r="I42" s="15" t="s">
        <v>54</v>
      </c>
      <c r="J42" s="15" t="s">
        <v>597</v>
      </c>
      <c r="K42" s="114" t="s">
        <v>179</v>
      </c>
      <c r="L42" s="114" t="s">
        <v>179</v>
      </c>
      <c r="M42" s="15" t="s">
        <v>605</v>
      </c>
      <c r="N42" s="15" t="s">
        <v>601</v>
      </c>
      <c r="O42" s="63">
        <v>44.2</v>
      </c>
      <c r="P42" s="63">
        <v>52.8</v>
      </c>
      <c r="Q42" s="63">
        <v>3</v>
      </c>
      <c r="R42" s="15" t="s">
        <v>612</v>
      </c>
      <c r="S42" s="111" t="s">
        <v>614</v>
      </c>
    </row>
    <row r="43" spans="1:19">
      <c r="A43" s="12" t="s">
        <v>473</v>
      </c>
      <c r="B43" s="15" t="s">
        <v>172</v>
      </c>
      <c r="C43" s="67">
        <v>694953.67</v>
      </c>
      <c r="D43" s="67">
        <v>5672946.4900000002</v>
      </c>
      <c r="E43" s="63">
        <v>1</v>
      </c>
      <c r="F43" s="63">
        <v>1.1000000000000001</v>
      </c>
      <c r="G43" s="15" t="s">
        <v>370</v>
      </c>
      <c r="H43" s="114" t="s">
        <v>179</v>
      </c>
      <c r="I43" s="15" t="s">
        <v>54</v>
      </c>
      <c r="J43" s="15" t="s">
        <v>596</v>
      </c>
      <c r="K43" s="114" t="s">
        <v>179</v>
      </c>
      <c r="L43" s="114" t="s">
        <v>179</v>
      </c>
      <c r="M43" s="15" t="s">
        <v>546</v>
      </c>
      <c r="N43" s="15" t="s">
        <v>609</v>
      </c>
      <c r="O43" s="63">
        <v>83.9</v>
      </c>
      <c r="P43" s="63">
        <v>14.4</v>
      </c>
      <c r="Q43" s="63">
        <v>1.6</v>
      </c>
      <c r="R43" s="157" t="s">
        <v>748</v>
      </c>
      <c r="S43" s="111" t="s">
        <v>614</v>
      </c>
    </row>
    <row r="44" spans="1:19">
      <c r="A44" s="152" t="s">
        <v>473</v>
      </c>
      <c r="B44" s="55" t="s">
        <v>173</v>
      </c>
      <c r="C44" s="70">
        <v>694953.67</v>
      </c>
      <c r="D44" s="70">
        <v>5672946.4900000002</v>
      </c>
      <c r="E44" s="69">
        <v>2.8</v>
      </c>
      <c r="F44" s="69">
        <v>3</v>
      </c>
      <c r="G44" s="55" t="s">
        <v>49</v>
      </c>
      <c r="H44" s="153" t="s">
        <v>179</v>
      </c>
      <c r="I44" s="55" t="s">
        <v>54</v>
      </c>
      <c r="J44" s="55" t="s">
        <v>595</v>
      </c>
      <c r="K44" s="153" t="s">
        <v>179</v>
      </c>
      <c r="L44" s="153" t="s">
        <v>179</v>
      </c>
      <c r="M44" s="55" t="s">
        <v>610</v>
      </c>
      <c r="N44" s="55" t="s">
        <v>611</v>
      </c>
      <c r="O44" s="69">
        <v>49.9</v>
      </c>
      <c r="P44" s="69">
        <v>41.1</v>
      </c>
      <c r="Q44" s="69">
        <v>9</v>
      </c>
      <c r="R44" s="55" t="s">
        <v>613</v>
      </c>
      <c r="S44" s="154" t="s">
        <v>614</v>
      </c>
    </row>
    <row r="45" spans="1:19">
      <c r="A45" s="88" t="s">
        <v>679</v>
      </c>
      <c r="B45" s="88" t="str">
        <f>CONCATENATE(A45,"-A01")</f>
        <v>112-24-202-A01</v>
      </c>
      <c r="C45" s="91">
        <v>669595.06231499999</v>
      </c>
      <c r="D45" s="91">
        <v>5714122.9864950003</v>
      </c>
      <c r="E45" s="88">
        <v>0.5</v>
      </c>
      <c r="F45" s="88">
        <v>0.8</v>
      </c>
      <c r="G45" s="88" t="s">
        <v>49</v>
      </c>
      <c r="H45" s="11" t="s">
        <v>717</v>
      </c>
      <c r="I45" s="88" t="s">
        <v>54</v>
      </c>
      <c r="J45" s="88" t="s">
        <v>527</v>
      </c>
      <c r="K45" s="88">
        <v>15</v>
      </c>
      <c r="L45" s="88" t="s">
        <v>516</v>
      </c>
      <c r="M45" s="88" t="s">
        <v>739</v>
      </c>
      <c r="N45" s="88" t="s">
        <v>646</v>
      </c>
      <c r="O45" s="88">
        <v>76.2</v>
      </c>
      <c r="P45" s="88">
        <v>20</v>
      </c>
      <c r="Q45" s="88">
        <v>3.8</v>
      </c>
      <c r="R45" s="15" t="s">
        <v>613</v>
      </c>
      <c r="S45" s="73" t="s">
        <v>721</v>
      </c>
    </row>
    <row r="46" spans="1:19">
      <c r="A46" s="88" t="s">
        <v>680</v>
      </c>
      <c r="B46" s="88" t="str">
        <f t="shared" ref="B46:B62" si="0">CONCATENATE(A46,"-A01")</f>
        <v>112-24-207-A01</v>
      </c>
      <c r="C46" s="91">
        <v>688092.67771299998</v>
      </c>
      <c r="D46" s="91">
        <v>5681457.8512810003</v>
      </c>
      <c r="E46" s="88">
        <v>0.3</v>
      </c>
      <c r="F46" s="88">
        <v>0.4</v>
      </c>
      <c r="G46" s="88" t="s">
        <v>49</v>
      </c>
      <c r="H46" s="11" t="s">
        <v>717</v>
      </c>
      <c r="I46" s="88" t="s">
        <v>54</v>
      </c>
      <c r="J46" s="88" t="s">
        <v>527</v>
      </c>
      <c r="K46" s="88">
        <v>15</v>
      </c>
      <c r="L46" s="88" t="s">
        <v>516</v>
      </c>
      <c r="M46" s="88" t="s">
        <v>517</v>
      </c>
      <c r="N46" s="88" t="s">
        <v>641</v>
      </c>
      <c r="O46" s="88">
        <v>56.4</v>
      </c>
      <c r="P46" s="88">
        <v>42.4</v>
      </c>
      <c r="Q46" s="88">
        <v>1.2</v>
      </c>
      <c r="R46" s="15" t="s">
        <v>613</v>
      </c>
      <c r="S46" s="73" t="s">
        <v>722</v>
      </c>
    </row>
    <row r="47" spans="1:19">
      <c r="A47" s="88" t="s">
        <v>681</v>
      </c>
      <c r="B47" s="88" t="str">
        <f t="shared" si="0"/>
        <v>112-24-208-A01</v>
      </c>
      <c r="C47" s="91">
        <v>672223.36865299998</v>
      </c>
      <c r="D47" s="91">
        <v>5710401.6164269997</v>
      </c>
      <c r="E47" s="88">
        <v>0.3</v>
      </c>
      <c r="F47" s="88">
        <v>0.4</v>
      </c>
      <c r="G47" s="88" t="s">
        <v>49</v>
      </c>
      <c r="H47" s="11" t="s">
        <v>717</v>
      </c>
      <c r="I47" s="88" t="s">
        <v>372</v>
      </c>
      <c r="J47" s="88" t="s">
        <v>527</v>
      </c>
      <c r="K47" s="88">
        <v>20</v>
      </c>
      <c r="L47" s="88" t="s">
        <v>516</v>
      </c>
      <c r="M47" s="88" t="s">
        <v>740</v>
      </c>
      <c r="N47" s="88" t="s">
        <v>745</v>
      </c>
      <c r="O47" s="88">
        <v>70.5</v>
      </c>
      <c r="P47" s="88">
        <v>28.1</v>
      </c>
      <c r="Q47" s="88">
        <v>1.4</v>
      </c>
      <c r="R47" s="15" t="s">
        <v>613</v>
      </c>
      <c r="S47" s="73" t="s">
        <v>723</v>
      </c>
    </row>
    <row r="48" spans="1:19">
      <c r="A48" s="88" t="s">
        <v>682</v>
      </c>
      <c r="B48" s="88" t="str">
        <f t="shared" si="0"/>
        <v>112-24-211-A01</v>
      </c>
      <c r="C48" s="91">
        <v>663266.00369699998</v>
      </c>
      <c r="D48" s="91">
        <v>5722338.9586929996</v>
      </c>
      <c r="E48" s="88">
        <v>1.2</v>
      </c>
      <c r="F48" s="88">
        <v>1.4</v>
      </c>
      <c r="G48" s="88" t="s">
        <v>49</v>
      </c>
      <c r="H48" s="11" t="s">
        <v>717</v>
      </c>
      <c r="I48" s="88" t="s">
        <v>54</v>
      </c>
      <c r="J48" s="88" t="s">
        <v>514</v>
      </c>
      <c r="K48" s="88">
        <v>20</v>
      </c>
      <c r="L48" s="88" t="s">
        <v>516</v>
      </c>
      <c r="M48" s="88" t="s">
        <v>517</v>
      </c>
      <c r="N48" s="88" t="s">
        <v>641</v>
      </c>
      <c r="O48" s="88">
        <v>59.1</v>
      </c>
      <c r="P48" s="88">
        <v>37</v>
      </c>
      <c r="Q48" s="88">
        <v>3.8</v>
      </c>
      <c r="R48" s="15" t="s">
        <v>613</v>
      </c>
      <c r="S48" s="73"/>
    </row>
    <row r="49" spans="1:19">
      <c r="A49" s="88" t="s">
        <v>683</v>
      </c>
      <c r="B49" s="88" t="str">
        <f t="shared" si="0"/>
        <v>112-24-213-A01</v>
      </c>
      <c r="C49" s="91">
        <v>683171.317392</v>
      </c>
      <c r="D49" s="91">
        <v>5689850.4290540004</v>
      </c>
      <c r="E49" s="88">
        <v>0.8</v>
      </c>
      <c r="F49" s="88">
        <v>0.9</v>
      </c>
      <c r="G49" s="88" t="s">
        <v>49</v>
      </c>
      <c r="H49" s="11" t="s">
        <v>717</v>
      </c>
      <c r="I49" s="88" t="s">
        <v>54</v>
      </c>
      <c r="J49" s="88" t="s">
        <v>514</v>
      </c>
      <c r="K49" s="156" t="s">
        <v>179</v>
      </c>
      <c r="L49" s="88" t="s">
        <v>516</v>
      </c>
      <c r="M49" s="88" t="s">
        <v>530</v>
      </c>
      <c r="N49" s="88" t="s">
        <v>599</v>
      </c>
      <c r="O49" s="88">
        <v>64.3</v>
      </c>
      <c r="P49" s="88">
        <v>30.5</v>
      </c>
      <c r="Q49" s="88">
        <v>5.2</v>
      </c>
      <c r="R49" s="15" t="s">
        <v>613</v>
      </c>
      <c r="S49" s="73"/>
    </row>
    <row r="50" spans="1:19">
      <c r="A50" s="88" t="s">
        <v>684</v>
      </c>
      <c r="B50" s="88" t="str">
        <f t="shared" si="0"/>
        <v>112-24-214-A01</v>
      </c>
      <c r="C50" s="91">
        <v>686875.76381899999</v>
      </c>
      <c r="D50" s="91">
        <v>5684405.7696730001</v>
      </c>
      <c r="E50" s="88">
        <v>1.1000000000000001</v>
      </c>
      <c r="F50" s="88">
        <v>1.3</v>
      </c>
      <c r="G50" s="88" t="s">
        <v>49</v>
      </c>
      <c r="H50" s="11" t="s">
        <v>717</v>
      </c>
      <c r="I50" s="88" t="s">
        <v>54</v>
      </c>
      <c r="J50" s="88" t="s">
        <v>514</v>
      </c>
      <c r="K50" s="88">
        <v>20</v>
      </c>
      <c r="L50" s="88" t="s">
        <v>516</v>
      </c>
      <c r="M50" s="88" t="s">
        <v>517</v>
      </c>
      <c r="N50" s="88" t="s">
        <v>641</v>
      </c>
      <c r="O50" s="88">
        <v>74.8</v>
      </c>
      <c r="P50" s="88">
        <v>23.8</v>
      </c>
      <c r="Q50" s="88">
        <v>1.4</v>
      </c>
      <c r="R50" s="15" t="s">
        <v>613</v>
      </c>
      <c r="S50" s="73"/>
    </row>
    <row r="51" spans="1:19">
      <c r="A51" s="88" t="s">
        <v>685</v>
      </c>
      <c r="B51" s="88" t="str">
        <f t="shared" si="0"/>
        <v>112-24-215-A01</v>
      </c>
      <c r="C51" s="91">
        <v>669754.47321099997</v>
      </c>
      <c r="D51" s="91">
        <v>5714315.4449880002</v>
      </c>
      <c r="E51" s="88">
        <v>0.5</v>
      </c>
      <c r="F51" s="88">
        <v>0.7</v>
      </c>
      <c r="G51" s="88" t="s">
        <v>49</v>
      </c>
      <c r="H51" s="11" t="s">
        <v>717</v>
      </c>
      <c r="I51" s="88" t="s">
        <v>54</v>
      </c>
      <c r="J51" s="88" t="s">
        <v>514</v>
      </c>
      <c r="K51" s="88">
        <v>20</v>
      </c>
      <c r="L51" s="88" t="s">
        <v>516</v>
      </c>
      <c r="M51" s="88" t="s">
        <v>741</v>
      </c>
      <c r="N51" s="88" t="s">
        <v>646</v>
      </c>
      <c r="O51" s="88">
        <v>69.599999999999994</v>
      </c>
      <c r="P51" s="88">
        <v>26.6</v>
      </c>
      <c r="Q51" s="88">
        <v>3.8</v>
      </c>
      <c r="R51" s="15" t="s">
        <v>613</v>
      </c>
      <c r="S51" s="73"/>
    </row>
    <row r="52" spans="1:19">
      <c r="A52" s="88" t="s">
        <v>686</v>
      </c>
      <c r="B52" s="88" t="str">
        <f t="shared" si="0"/>
        <v>112-24-218-A01</v>
      </c>
      <c r="C52" s="91">
        <v>669974.41454599996</v>
      </c>
      <c r="D52" s="91">
        <v>5714153.0586249996</v>
      </c>
      <c r="E52" s="88">
        <v>0.3</v>
      </c>
      <c r="F52" s="88">
        <v>0.6</v>
      </c>
      <c r="G52" s="88" t="s">
        <v>369</v>
      </c>
      <c r="H52" s="11" t="s">
        <v>717</v>
      </c>
      <c r="I52" s="88" t="s">
        <v>372</v>
      </c>
      <c r="J52" s="88" t="s">
        <v>527</v>
      </c>
      <c r="K52" s="156" t="s">
        <v>179</v>
      </c>
      <c r="L52" s="88" t="s">
        <v>516</v>
      </c>
      <c r="M52" s="88" t="s">
        <v>742</v>
      </c>
      <c r="N52" s="88" t="s">
        <v>746</v>
      </c>
      <c r="O52" s="88">
        <v>79.8</v>
      </c>
      <c r="P52" s="88">
        <v>16.5</v>
      </c>
      <c r="Q52" s="88">
        <v>3.7</v>
      </c>
      <c r="R52" s="157" t="s">
        <v>748</v>
      </c>
      <c r="S52" s="73" t="s">
        <v>800</v>
      </c>
    </row>
    <row r="53" spans="1:19">
      <c r="A53" s="88" t="s">
        <v>687</v>
      </c>
      <c r="B53" s="88" t="str">
        <f t="shared" si="0"/>
        <v>112-24-219-A01</v>
      </c>
      <c r="C53" s="91">
        <v>669997.44765700004</v>
      </c>
      <c r="D53" s="91">
        <v>5713915.2801679997</v>
      </c>
      <c r="E53" s="88">
        <v>0.6</v>
      </c>
      <c r="F53" s="88">
        <v>1</v>
      </c>
      <c r="G53" s="88" t="s">
        <v>49</v>
      </c>
      <c r="H53" s="11" t="s">
        <v>717</v>
      </c>
      <c r="I53" s="88" t="s">
        <v>372</v>
      </c>
      <c r="J53" s="88" t="s">
        <v>527</v>
      </c>
      <c r="K53" s="156" t="s">
        <v>179</v>
      </c>
      <c r="L53" s="88" t="s">
        <v>516</v>
      </c>
      <c r="M53" s="88" t="s">
        <v>598</v>
      </c>
      <c r="N53" s="88" t="s">
        <v>599</v>
      </c>
      <c r="O53" s="88">
        <v>69.5</v>
      </c>
      <c r="P53" s="88">
        <v>27.4</v>
      </c>
      <c r="Q53" s="88">
        <v>3.2</v>
      </c>
      <c r="R53" s="15" t="s">
        <v>613</v>
      </c>
      <c r="S53" s="73"/>
    </row>
    <row r="54" spans="1:19">
      <c r="A54" s="88" t="s">
        <v>688</v>
      </c>
      <c r="B54" s="88" t="str">
        <f t="shared" si="0"/>
        <v>112-24-220-A01</v>
      </c>
      <c r="C54" s="91">
        <v>670249.33332099998</v>
      </c>
      <c r="D54" s="91">
        <v>5713908.0379389999</v>
      </c>
      <c r="E54" s="88">
        <v>0.6</v>
      </c>
      <c r="F54" s="88">
        <v>1.1000000000000001</v>
      </c>
      <c r="G54" s="88" t="s">
        <v>49</v>
      </c>
      <c r="H54" s="11" t="s">
        <v>717</v>
      </c>
      <c r="I54" s="88" t="s">
        <v>372</v>
      </c>
      <c r="J54" s="88" t="s">
        <v>527</v>
      </c>
      <c r="K54" s="156" t="s">
        <v>179</v>
      </c>
      <c r="L54" s="88" t="s">
        <v>516</v>
      </c>
      <c r="M54" s="88" t="s">
        <v>741</v>
      </c>
      <c r="N54" s="88" t="s">
        <v>646</v>
      </c>
      <c r="O54" s="88">
        <v>71.5</v>
      </c>
      <c r="P54" s="88">
        <v>25.1</v>
      </c>
      <c r="Q54" s="88">
        <v>3.4</v>
      </c>
      <c r="R54" s="15" t="s">
        <v>613</v>
      </c>
      <c r="S54" s="73"/>
    </row>
    <row r="55" spans="1:19">
      <c r="A55" s="88" t="s">
        <v>689</v>
      </c>
      <c r="B55" s="88" t="str">
        <f t="shared" si="0"/>
        <v>112-24-221-A01</v>
      </c>
      <c r="C55" s="91">
        <v>687209.43531199999</v>
      </c>
      <c r="D55" s="91">
        <v>5684039.5493759997</v>
      </c>
      <c r="E55" s="88">
        <v>0.5</v>
      </c>
      <c r="F55" s="88">
        <v>0.7</v>
      </c>
      <c r="G55" s="88" t="s">
        <v>49</v>
      </c>
      <c r="H55" s="11" t="s">
        <v>717</v>
      </c>
      <c r="I55" s="88" t="s">
        <v>54</v>
      </c>
      <c r="J55" s="88" t="s">
        <v>514</v>
      </c>
      <c r="K55" s="88">
        <v>15</v>
      </c>
      <c r="L55" s="88" t="s">
        <v>516</v>
      </c>
      <c r="M55" s="88" t="s">
        <v>530</v>
      </c>
      <c r="N55" s="88" t="s">
        <v>599</v>
      </c>
      <c r="O55" s="88">
        <v>46.5</v>
      </c>
      <c r="P55" s="88">
        <v>51.7</v>
      </c>
      <c r="Q55" s="88">
        <v>1.8</v>
      </c>
      <c r="R55" s="15" t="s">
        <v>612</v>
      </c>
      <c r="S55" s="73"/>
    </row>
    <row r="56" spans="1:19">
      <c r="A56" s="88" t="s">
        <v>690</v>
      </c>
      <c r="B56" s="88" t="str">
        <f t="shared" si="0"/>
        <v>112-24-224-A01</v>
      </c>
      <c r="C56" s="91">
        <v>700374.50358699996</v>
      </c>
      <c r="D56" s="91">
        <v>5666471.0793199996</v>
      </c>
      <c r="E56" s="88">
        <v>0.4</v>
      </c>
      <c r="F56" s="88">
        <v>0.7</v>
      </c>
      <c r="G56" s="88" t="s">
        <v>49</v>
      </c>
      <c r="H56" s="11" t="s">
        <v>717</v>
      </c>
      <c r="I56" s="88" t="s">
        <v>372</v>
      </c>
      <c r="J56" s="88" t="s">
        <v>527</v>
      </c>
      <c r="K56" s="88" t="s">
        <v>520</v>
      </c>
      <c r="L56" s="88" t="s">
        <v>516</v>
      </c>
      <c r="M56" s="88" t="s">
        <v>530</v>
      </c>
      <c r="N56" s="88" t="s">
        <v>599</v>
      </c>
      <c r="O56" s="88">
        <v>19.399999999999999</v>
      </c>
      <c r="P56" s="88">
        <v>75.7</v>
      </c>
      <c r="Q56" s="88">
        <v>4.9000000000000004</v>
      </c>
      <c r="R56" s="15" t="s">
        <v>612</v>
      </c>
      <c r="S56" s="73" t="s">
        <v>724</v>
      </c>
    </row>
    <row r="57" spans="1:19">
      <c r="A57" s="88" t="s">
        <v>691</v>
      </c>
      <c r="B57" s="88" t="str">
        <f t="shared" si="0"/>
        <v>112-24-225-A01</v>
      </c>
      <c r="C57" s="91">
        <v>705471.31625499995</v>
      </c>
      <c r="D57" s="91">
        <v>5665100.0523110004</v>
      </c>
      <c r="E57" s="88">
        <v>3.6</v>
      </c>
      <c r="F57" s="88">
        <v>3.7</v>
      </c>
      <c r="G57" s="88" t="s">
        <v>49</v>
      </c>
      <c r="H57" s="11" t="s">
        <v>717</v>
      </c>
      <c r="I57" s="88" t="s">
        <v>54</v>
      </c>
      <c r="J57" s="88" t="s">
        <v>514</v>
      </c>
      <c r="K57" s="156" t="s">
        <v>179</v>
      </c>
      <c r="L57" s="88" t="s">
        <v>516</v>
      </c>
      <c r="M57" s="88" t="s">
        <v>517</v>
      </c>
      <c r="N57" s="88" t="s">
        <v>641</v>
      </c>
      <c r="O57" s="88">
        <v>55.7</v>
      </c>
      <c r="P57" s="88">
        <v>38</v>
      </c>
      <c r="Q57" s="88">
        <v>6.3</v>
      </c>
      <c r="R57" s="15" t="s">
        <v>613</v>
      </c>
      <c r="S57" s="73"/>
    </row>
    <row r="58" spans="1:19">
      <c r="A58" s="88" t="s">
        <v>692</v>
      </c>
      <c r="B58" s="88" t="str">
        <f t="shared" si="0"/>
        <v>112-24-230-A01</v>
      </c>
      <c r="C58" s="91">
        <v>738575.67365999997</v>
      </c>
      <c r="D58" s="91">
        <v>5580843.005717</v>
      </c>
      <c r="E58" s="88">
        <v>0.4</v>
      </c>
      <c r="F58" s="88">
        <v>0.8</v>
      </c>
      <c r="G58" s="88" t="s">
        <v>49</v>
      </c>
      <c r="H58" s="11" t="s">
        <v>717</v>
      </c>
      <c r="I58" s="88" t="s">
        <v>372</v>
      </c>
      <c r="J58" s="88" t="s">
        <v>527</v>
      </c>
      <c r="K58" s="156" t="s">
        <v>179</v>
      </c>
      <c r="L58" s="88" t="s">
        <v>516</v>
      </c>
      <c r="M58" s="88" t="s">
        <v>741</v>
      </c>
      <c r="N58" s="88" t="s">
        <v>646</v>
      </c>
      <c r="O58" s="88">
        <v>47.6</v>
      </c>
      <c r="P58" s="88">
        <v>47.6</v>
      </c>
      <c r="Q58" s="88">
        <v>4.8</v>
      </c>
      <c r="R58" s="15" t="s">
        <v>612</v>
      </c>
      <c r="S58" s="73" t="s">
        <v>725</v>
      </c>
    </row>
    <row r="59" spans="1:19">
      <c r="A59" s="88" t="s">
        <v>693</v>
      </c>
      <c r="B59" s="88" t="str">
        <f t="shared" si="0"/>
        <v>112-24-231-A01</v>
      </c>
      <c r="C59" s="91">
        <v>735013.097572</v>
      </c>
      <c r="D59" s="91">
        <v>5580756.6354360003</v>
      </c>
      <c r="E59" s="88">
        <v>1.4</v>
      </c>
      <c r="F59" s="88">
        <v>1.6</v>
      </c>
      <c r="G59" s="88" t="s">
        <v>49</v>
      </c>
      <c r="H59" s="11" t="s">
        <v>717</v>
      </c>
      <c r="I59" s="88" t="s">
        <v>54</v>
      </c>
      <c r="J59" s="88" t="s">
        <v>514</v>
      </c>
      <c r="K59" s="88" t="s">
        <v>520</v>
      </c>
      <c r="L59" s="88" t="s">
        <v>516</v>
      </c>
      <c r="M59" s="88" t="s">
        <v>743</v>
      </c>
      <c r="N59" s="88" t="s">
        <v>642</v>
      </c>
      <c r="O59" s="88">
        <v>58.3</v>
      </c>
      <c r="P59" s="88">
        <v>38.700000000000003</v>
      </c>
      <c r="Q59" s="88">
        <v>3</v>
      </c>
      <c r="R59" s="15" t="s">
        <v>613</v>
      </c>
      <c r="S59" s="73"/>
    </row>
    <row r="60" spans="1:19">
      <c r="A60" s="88" t="s">
        <v>694</v>
      </c>
      <c r="B60" s="88" t="str">
        <f t="shared" si="0"/>
        <v>112-24-238-A01</v>
      </c>
      <c r="C60" s="91">
        <v>750875.30307699996</v>
      </c>
      <c r="D60" s="91">
        <v>5613026.0416169995</v>
      </c>
      <c r="E60" s="88">
        <v>0.4</v>
      </c>
      <c r="F60" s="88">
        <v>0.7</v>
      </c>
      <c r="G60" s="88" t="s">
        <v>49</v>
      </c>
      <c r="H60" s="11" t="s">
        <v>717</v>
      </c>
      <c r="I60" s="88" t="s">
        <v>372</v>
      </c>
      <c r="J60" s="88" t="s">
        <v>527</v>
      </c>
      <c r="K60" s="88">
        <v>20</v>
      </c>
      <c r="L60" s="88" t="s">
        <v>516</v>
      </c>
      <c r="M60" s="88" t="s">
        <v>517</v>
      </c>
      <c r="N60" s="88" t="s">
        <v>641</v>
      </c>
      <c r="O60" s="88">
        <v>65.7</v>
      </c>
      <c r="P60" s="88">
        <v>30.6</v>
      </c>
      <c r="Q60" s="88">
        <v>3.7</v>
      </c>
      <c r="R60" s="15" t="s">
        <v>613</v>
      </c>
      <c r="S60" s="73" t="s">
        <v>726</v>
      </c>
    </row>
    <row r="61" spans="1:19">
      <c r="A61" s="88" t="s">
        <v>695</v>
      </c>
      <c r="B61" s="88" t="str">
        <f t="shared" si="0"/>
        <v>112-24-239-A01</v>
      </c>
      <c r="C61" s="91">
        <v>750886.84158899996</v>
      </c>
      <c r="D61" s="91">
        <v>5612958.300024</v>
      </c>
      <c r="E61" s="88">
        <v>0.4</v>
      </c>
      <c r="F61" s="88">
        <v>0.7</v>
      </c>
      <c r="G61" s="88" t="s">
        <v>49</v>
      </c>
      <c r="H61" s="11" t="s">
        <v>717</v>
      </c>
      <c r="I61" s="88" t="s">
        <v>54</v>
      </c>
      <c r="J61" s="88" t="s">
        <v>514</v>
      </c>
      <c r="K61" s="88">
        <v>15</v>
      </c>
      <c r="L61" s="88" t="s">
        <v>516</v>
      </c>
      <c r="M61" s="88" t="s">
        <v>530</v>
      </c>
      <c r="N61" s="88" t="s">
        <v>599</v>
      </c>
      <c r="O61" s="88">
        <v>52.2</v>
      </c>
      <c r="P61" s="88">
        <v>39.799999999999997</v>
      </c>
      <c r="Q61" s="88">
        <v>8</v>
      </c>
      <c r="R61" s="15" t="s">
        <v>613</v>
      </c>
      <c r="S61" s="73" t="s">
        <v>727</v>
      </c>
    </row>
    <row r="62" spans="1:19">
      <c r="A62" s="88" t="s">
        <v>696</v>
      </c>
      <c r="B62" s="88" t="str">
        <f t="shared" si="0"/>
        <v>112-24-241-A01</v>
      </c>
      <c r="C62" s="91">
        <v>750845.205724</v>
      </c>
      <c r="D62" s="91">
        <v>5613043.2054470005</v>
      </c>
      <c r="E62" s="88">
        <v>0.4</v>
      </c>
      <c r="F62" s="88">
        <v>0.6</v>
      </c>
      <c r="G62" s="88" t="s">
        <v>49</v>
      </c>
      <c r="H62" s="11" t="s">
        <v>717</v>
      </c>
      <c r="I62" s="88" t="s">
        <v>54</v>
      </c>
      <c r="J62" s="88" t="s">
        <v>514</v>
      </c>
      <c r="K62" s="156" t="s">
        <v>179</v>
      </c>
      <c r="L62" s="88" t="s">
        <v>516</v>
      </c>
      <c r="M62" s="88" t="s">
        <v>517</v>
      </c>
      <c r="N62" s="88" t="s">
        <v>641</v>
      </c>
      <c r="O62" s="88">
        <v>60.7</v>
      </c>
      <c r="P62" s="88">
        <v>34.200000000000003</v>
      </c>
      <c r="Q62" s="88">
        <v>5.0999999999999996</v>
      </c>
      <c r="R62" s="15" t="s">
        <v>613</v>
      </c>
      <c r="S62" s="73" t="s">
        <v>728</v>
      </c>
    </row>
    <row r="63" spans="1:19">
      <c r="A63" s="88" t="s">
        <v>697</v>
      </c>
      <c r="B63" s="88" t="str">
        <f>CONCATENATE(A63,"-A01")</f>
        <v>112-24-242-A01</v>
      </c>
      <c r="C63" s="91">
        <v>750750.97215699998</v>
      </c>
      <c r="D63" s="91">
        <v>5613039.3613259997</v>
      </c>
      <c r="E63" s="88">
        <v>0.5</v>
      </c>
      <c r="F63" s="88">
        <v>0.7</v>
      </c>
      <c r="G63" s="88" t="s">
        <v>49</v>
      </c>
      <c r="H63" s="11" t="s">
        <v>717</v>
      </c>
      <c r="I63" s="88" t="s">
        <v>54</v>
      </c>
      <c r="J63" s="88" t="s">
        <v>514</v>
      </c>
      <c r="K63" s="88">
        <v>15</v>
      </c>
      <c r="L63" s="88" t="s">
        <v>516</v>
      </c>
      <c r="M63" s="88" t="s">
        <v>530</v>
      </c>
      <c r="N63" s="88" t="s">
        <v>599</v>
      </c>
      <c r="O63" s="88">
        <v>59.9</v>
      </c>
      <c r="P63" s="88">
        <v>34.6</v>
      </c>
      <c r="Q63" s="88">
        <v>5.4</v>
      </c>
      <c r="R63" s="15" t="s">
        <v>613</v>
      </c>
      <c r="S63" s="73"/>
    </row>
    <row r="64" spans="1:19">
      <c r="A64" s="88" t="s">
        <v>698</v>
      </c>
      <c r="B64" s="88" t="str">
        <f>CONCATENATE(A64,"-A01")</f>
        <v>112-24-244-A01</v>
      </c>
      <c r="C64" s="91">
        <v>760391.051874</v>
      </c>
      <c r="D64" s="91">
        <v>5625851.3652529996</v>
      </c>
      <c r="E64" s="88">
        <v>0.6</v>
      </c>
      <c r="F64" s="88">
        <v>0.9</v>
      </c>
      <c r="G64" s="88" t="s">
        <v>49</v>
      </c>
      <c r="H64" s="11" t="s">
        <v>717</v>
      </c>
      <c r="I64" s="88" t="s">
        <v>372</v>
      </c>
      <c r="J64" s="88" t="s">
        <v>527</v>
      </c>
      <c r="K64" s="156" t="s">
        <v>179</v>
      </c>
      <c r="L64" s="88" t="s">
        <v>516</v>
      </c>
      <c r="M64" s="88" t="s">
        <v>530</v>
      </c>
      <c r="N64" s="88" t="s">
        <v>599</v>
      </c>
      <c r="O64" s="88">
        <v>67.3</v>
      </c>
      <c r="P64" s="88">
        <v>30.4</v>
      </c>
      <c r="Q64" s="88">
        <v>2.2000000000000002</v>
      </c>
      <c r="R64" s="15" t="s">
        <v>613</v>
      </c>
      <c r="S64" s="73"/>
    </row>
    <row r="65" spans="1:19">
      <c r="A65" s="88" t="s">
        <v>699</v>
      </c>
      <c r="B65" s="88" t="str">
        <f t="shared" ref="B65:B82" si="1">CONCATENATE(A65,"-A01")</f>
        <v>112-24-248-A01</v>
      </c>
      <c r="C65" s="91">
        <v>759277.23331799998</v>
      </c>
      <c r="D65" s="91">
        <v>5634592.3020829996</v>
      </c>
      <c r="E65" s="88">
        <v>0.4</v>
      </c>
      <c r="F65" s="88">
        <v>0.6</v>
      </c>
      <c r="G65" s="88" t="s">
        <v>49</v>
      </c>
      <c r="H65" s="11" t="s">
        <v>717</v>
      </c>
      <c r="I65" s="88" t="s">
        <v>372</v>
      </c>
      <c r="J65" s="88" t="s">
        <v>527</v>
      </c>
      <c r="K65" s="156" t="s">
        <v>179</v>
      </c>
      <c r="L65" s="88" t="s">
        <v>516</v>
      </c>
      <c r="M65" s="88" t="s">
        <v>530</v>
      </c>
      <c r="N65" s="88" t="s">
        <v>599</v>
      </c>
      <c r="O65" s="88">
        <v>49.6</v>
      </c>
      <c r="P65" s="88">
        <v>43.6</v>
      </c>
      <c r="Q65" s="88">
        <v>6.8</v>
      </c>
      <c r="R65" s="15" t="s">
        <v>613</v>
      </c>
      <c r="S65" s="73"/>
    </row>
    <row r="66" spans="1:19">
      <c r="A66" s="88" t="s">
        <v>700</v>
      </c>
      <c r="B66" s="88" t="str">
        <f t="shared" si="1"/>
        <v>112-24-249-A01</v>
      </c>
      <c r="C66" s="91">
        <v>760701.42900300003</v>
      </c>
      <c r="D66" s="91">
        <v>5638561.5305340001</v>
      </c>
      <c r="E66" s="155">
        <v>3</v>
      </c>
      <c r="F66" s="88">
        <v>3.2</v>
      </c>
      <c r="G66" s="88" t="s">
        <v>49</v>
      </c>
      <c r="H66" s="11" t="s">
        <v>717</v>
      </c>
      <c r="I66" s="88" t="s">
        <v>54</v>
      </c>
      <c r="J66" s="88" t="s">
        <v>514</v>
      </c>
      <c r="K66" s="156" t="s">
        <v>179</v>
      </c>
      <c r="L66" s="88" t="s">
        <v>516</v>
      </c>
      <c r="M66" s="88" t="s">
        <v>521</v>
      </c>
      <c r="N66" s="88" t="s">
        <v>642</v>
      </c>
      <c r="O66" s="88">
        <v>60.7</v>
      </c>
      <c r="P66" s="88">
        <v>32.6</v>
      </c>
      <c r="Q66" s="88">
        <v>6.7</v>
      </c>
      <c r="R66" s="15" t="s">
        <v>613</v>
      </c>
      <c r="S66" s="73"/>
    </row>
    <row r="67" spans="1:19">
      <c r="A67" s="88" t="s">
        <v>701</v>
      </c>
      <c r="B67" s="88" t="str">
        <f t="shared" si="1"/>
        <v>112-24-253-A01</v>
      </c>
      <c r="C67" s="91">
        <v>760066.74153799994</v>
      </c>
      <c r="D67" s="91">
        <v>5641696.7522529997</v>
      </c>
      <c r="E67" s="88">
        <v>0.3</v>
      </c>
      <c r="F67" s="88">
        <v>0.5</v>
      </c>
      <c r="G67" s="88" t="s">
        <v>49</v>
      </c>
      <c r="H67" s="11" t="s">
        <v>717</v>
      </c>
      <c r="I67" s="88" t="s">
        <v>54</v>
      </c>
      <c r="J67" s="88" t="s">
        <v>527</v>
      </c>
      <c r="K67" s="156" t="s">
        <v>179</v>
      </c>
      <c r="L67" s="88" t="s">
        <v>516</v>
      </c>
      <c r="M67" s="88" t="s">
        <v>530</v>
      </c>
      <c r="N67" s="88" t="s">
        <v>599</v>
      </c>
      <c r="O67" s="88">
        <v>67.900000000000006</v>
      </c>
      <c r="P67" s="88">
        <v>28.3</v>
      </c>
      <c r="Q67" s="88">
        <v>3.8</v>
      </c>
      <c r="R67" s="15" t="s">
        <v>613</v>
      </c>
      <c r="S67" s="73"/>
    </row>
    <row r="68" spans="1:19">
      <c r="A68" s="88" t="s">
        <v>702</v>
      </c>
      <c r="B68" s="88" t="str">
        <f t="shared" si="1"/>
        <v>112-24-258-A01</v>
      </c>
      <c r="C68" s="91">
        <v>750159.97906100005</v>
      </c>
      <c r="D68" s="91">
        <v>5612704.7251180001</v>
      </c>
      <c r="E68" s="88">
        <v>0.4</v>
      </c>
      <c r="F68" s="88">
        <v>0.87</v>
      </c>
      <c r="G68" s="88" t="s">
        <v>49</v>
      </c>
      <c r="H68" s="11" t="s">
        <v>717</v>
      </c>
      <c r="I68" s="88" t="s">
        <v>372</v>
      </c>
      <c r="J68" s="88" t="s">
        <v>527</v>
      </c>
      <c r="K68" s="88" t="s">
        <v>720</v>
      </c>
      <c r="L68" s="88" t="s">
        <v>516</v>
      </c>
      <c r="M68" s="88" t="s">
        <v>517</v>
      </c>
      <c r="N68" s="88" t="s">
        <v>641</v>
      </c>
      <c r="O68" s="88">
        <v>20.5</v>
      </c>
      <c r="P68" s="88">
        <v>70.400000000000006</v>
      </c>
      <c r="Q68" s="88">
        <v>9.1999999999999993</v>
      </c>
      <c r="R68" s="15" t="s">
        <v>612</v>
      </c>
      <c r="S68" s="73" t="s">
        <v>729</v>
      </c>
    </row>
    <row r="69" spans="1:19">
      <c r="A69" s="88" t="s">
        <v>703</v>
      </c>
      <c r="B69" s="88" t="str">
        <f t="shared" si="1"/>
        <v>112-24-259-A01</v>
      </c>
      <c r="C69" s="91">
        <v>750019.056461</v>
      </c>
      <c r="D69" s="91">
        <v>5612744.7880570004</v>
      </c>
      <c r="E69" s="88">
        <v>0.4</v>
      </c>
      <c r="F69" s="88">
        <v>0.6</v>
      </c>
      <c r="G69" s="88" t="s">
        <v>49</v>
      </c>
      <c r="H69" s="11" t="s">
        <v>717</v>
      </c>
      <c r="I69" s="88" t="s">
        <v>54</v>
      </c>
      <c r="J69" s="88" t="s">
        <v>514</v>
      </c>
      <c r="K69" s="88">
        <v>15</v>
      </c>
      <c r="L69" s="88" t="s">
        <v>516</v>
      </c>
      <c r="M69" s="88" t="s">
        <v>744</v>
      </c>
      <c r="N69" s="88" t="s">
        <v>747</v>
      </c>
      <c r="O69" s="88">
        <v>22.2</v>
      </c>
      <c r="P69" s="88">
        <v>70.3</v>
      </c>
      <c r="Q69" s="88">
        <v>7.4</v>
      </c>
      <c r="R69" s="15" t="s">
        <v>612</v>
      </c>
      <c r="S69" s="73" t="s">
        <v>730</v>
      </c>
    </row>
    <row r="70" spans="1:19">
      <c r="A70" s="88" t="s">
        <v>704</v>
      </c>
      <c r="B70" s="88" t="str">
        <f t="shared" si="1"/>
        <v>112-24-260-A01</v>
      </c>
      <c r="C70" s="91">
        <v>730850.38426299999</v>
      </c>
      <c r="D70" s="91">
        <v>5585678.5969979996</v>
      </c>
      <c r="E70" s="88">
        <v>0.4</v>
      </c>
      <c r="F70" s="88">
        <v>0.6</v>
      </c>
      <c r="G70" s="88" t="s">
        <v>49</v>
      </c>
      <c r="H70" s="11" t="s">
        <v>717</v>
      </c>
      <c r="I70" s="88" t="s">
        <v>54</v>
      </c>
      <c r="J70" s="88" t="s">
        <v>514</v>
      </c>
      <c r="K70" s="88" t="s">
        <v>720</v>
      </c>
      <c r="L70" s="88" t="s">
        <v>516</v>
      </c>
      <c r="M70" s="88" t="s">
        <v>532</v>
      </c>
      <c r="N70" s="88" t="s">
        <v>645</v>
      </c>
      <c r="O70" s="88">
        <v>32.1</v>
      </c>
      <c r="P70" s="88">
        <v>41.6</v>
      </c>
      <c r="Q70" s="88">
        <v>26.2</v>
      </c>
      <c r="R70" s="157" t="s">
        <v>749</v>
      </c>
      <c r="S70" s="73" t="s">
        <v>731</v>
      </c>
    </row>
    <row r="71" spans="1:19">
      <c r="A71" s="88" t="s">
        <v>705</v>
      </c>
      <c r="B71" s="88" t="str">
        <f t="shared" si="1"/>
        <v>112-24-274-A01</v>
      </c>
      <c r="C71" s="91">
        <v>754553.64853200002</v>
      </c>
      <c r="D71" s="91">
        <v>5654102.0411200002</v>
      </c>
      <c r="E71" s="88">
        <v>0.7</v>
      </c>
      <c r="F71" s="88">
        <v>1.2</v>
      </c>
      <c r="G71" s="88" t="s">
        <v>49</v>
      </c>
      <c r="H71" s="11" t="s">
        <v>717</v>
      </c>
      <c r="I71" s="88" t="s">
        <v>54</v>
      </c>
      <c r="J71" s="88" t="s">
        <v>514</v>
      </c>
      <c r="K71" s="88" t="s">
        <v>720</v>
      </c>
      <c r="L71" s="88" t="s">
        <v>516</v>
      </c>
      <c r="M71" s="88" t="s">
        <v>521</v>
      </c>
      <c r="N71" s="88" t="s">
        <v>642</v>
      </c>
      <c r="O71" s="88">
        <v>72.3</v>
      </c>
      <c r="P71" s="88">
        <v>23.7</v>
      </c>
      <c r="Q71" s="88">
        <v>4</v>
      </c>
      <c r="R71" s="15" t="s">
        <v>613</v>
      </c>
      <c r="S71" s="73"/>
    </row>
    <row r="72" spans="1:19">
      <c r="A72" s="88" t="s">
        <v>706</v>
      </c>
      <c r="B72" s="88" t="str">
        <f t="shared" si="1"/>
        <v>112-24-278-A01</v>
      </c>
      <c r="C72" s="91">
        <v>711658.61119099997</v>
      </c>
      <c r="D72" s="91">
        <v>5662527.7636230001</v>
      </c>
      <c r="E72" s="88">
        <v>0.4</v>
      </c>
      <c r="F72" s="88">
        <v>0.8</v>
      </c>
      <c r="G72" s="88" t="s">
        <v>49</v>
      </c>
      <c r="H72" s="11" t="s">
        <v>717</v>
      </c>
      <c r="I72" s="88" t="s">
        <v>372</v>
      </c>
      <c r="J72" s="88" t="s">
        <v>527</v>
      </c>
      <c r="K72" s="88">
        <v>10</v>
      </c>
      <c r="L72" s="88" t="s">
        <v>516</v>
      </c>
      <c r="M72" s="88" t="s">
        <v>523</v>
      </c>
      <c r="N72" s="88" t="s">
        <v>643</v>
      </c>
      <c r="O72" s="88">
        <v>49.5</v>
      </c>
      <c r="P72" s="88">
        <v>47.7</v>
      </c>
      <c r="Q72" s="88">
        <v>2.8</v>
      </c>
      <c r="R72" s="15" t="s">
        <v>613</v>
      </c>
      <c r="S72" s="73" t="s">
        <v>732</v>
      </c>
    </row>
    <row r="73" spans="1:19">
      <c r="A73" s="88" t="s">
        <v>707</v>
      </c>
      <c r="B73" s="88" t="str">
        <f t="shared" si="1"/>
        <v>112-24-281-A01</v>
      </c>
      <c r="C73" s="91">
        <v>720461.13040200004</v>
      </c>
      <c r="D73" s="91">
        <v>5661380.9857630003</v>
      </c>
      <c r="E73" s="88">
        <v>0.3</v>
      </c>
      <c r="F73" s="88">
        <v>0.5</v>
      </c>
      <c r="G73" s="88" t="s">
        <v>49</v>
      </c>
      <c r="H73" s="11" t="s">
        <v>717</v>
      </c>
      <c r="I73" s="88" t="s">
        <v>54</v>
      </c>
      <c r="J73" s="88" t="s">
        <v>514</v>
      </c>
      <c r="K73" s="88" t="s">
        <v>720</v>
      </c>
      <c r="L73" s="88" t="s">
        <v>516</v>
      </c>
      <c r="M73" s="88" t="s">
        <v>517</v>
      </c>
      <c r="N73" s="88" t="s">
        <v>641</v>
      </c>
      <c r="O73" s="88">
        <v>59.1</v>
      </c>
      <c r="P73" s="88">
        <v>35.200000000000003</v>
      </c>
      <c r="Q73" s="88">
        <v>5.7</v>
      </c>
      <c r="R73" s="15" t="s">
        <v>613</v>
      </c>
      <c r="S73" s="73"/>
    </row>
    <row r="74" spans="1:19">
      <c r="A74" s="88" t="s">
        <v>708</v>
      </c>
      <c r="B74" s="88" t="str">
        <f t="shared" si="1"/>
        <v>112-24-282-A01</v>
      </c>
      <c r="C74" s="91">
        <v>725519.74357499997</v>
      </c>
      <c r="D74" s="91">
        <v>5660652.4666809998</v>
      </c>
      <c r="E74" s="88">
        <v>0.5</v>
      </c>
      <c r="F74" s="88">
        <v>0.9</v>
      </c>
      <c r="G74" s="88" t="s">
        <v>49</v>
      </c>
      <c r="H74" s="11" t="s">
        <v>717</v>
      </c>
      <c r="I74" s="88" t="s">
        <v>54</v>
      </c>
      <c r="J74" s="88" t="s">
        <v>514</v>
      </c>
      <c r="K74" s="88">
        <v>20</v>
      </c>
      <c r="L74" s="88" t="s">
        <v>516</v>
      </c>
      <c r="M74" s="88" t="s">
        <v>523</v>
      </c>
      <c r="N74" s="88" t="s">
        <v>643</v>
      </c>
      <c r="O74" s="88">
        <v>82.6</v>
      </c>
      <c r="P74" s="88">
        <v>15.6</v>
      </c>
      <c r="Q74" s="88">
        <v>1.8</v>
      </c>
      <c r="R74" s="157" t="s">
        <v>748</v>
      </c>
      <c r="S74" s="73" t="s">
        <v>733</v>
      </c>
    </row>
    <row r="75" spans="1:19">
      <c r="A75" s="88" t="s">
        <v>709</v>
      </c>
      <c r="B75" s="88" t="str">
        <f t="shared" si="1"/>
        <v>112-24-284-A01</v>
      </c>
      <c r="C75" s="91">
        <v>728548.50811499998</v>
      </c>
      <c r="D75" s="91">
        <v>5658793.0034459997</v>
      </c>
      <c r="E75" s="88">
        <v>0.4</v>
      </c>
      <c r="F75" s="88">
        <v>0.7</v>
      </c>
      <c r="G75" s="88" t="s">
        <v>49</v>
      </c>
      <c r="H75" s="11" t="s">
        <v>717</v>
      </c>
      <c r="I75" s="88" t="s">
        <v>372</v>
      </c>
      <c r="J75" s="88" t="s">
        <v>527</v>
      </c>
      <c r="K75" s="88">
        <v>20</v>
      </c>
      <c r="L75" s="88" t="s">
        <v>516</v>
      </c>
      <c r="M75" s="88" t="s">
        <v>598</v>
      </c>
      <c r="N75" s="88" t="s">
        <v>599</v>
      </c>
      <c r="O75" s="88">
        <v>78.900000000000006</v>
      </c>
      <c r="P75" s="88">
        <v>19.100000000000001</v>
      </c>
      <c r="Q75" s="88">
        <v>2</v>
      </c>
      <c r="R75" s="157" t="s">
        <v>748</v>
      </c>
      <c r="S75" s="73" t="s">
        <v>734</v>
      </c>
    </row>
    <row r="76" spans="1:19">
      <c r="A76" s="88" t="s">
        <v>710</v>
      </c>
      <c r="B76" s="88" t="s">
        <v>711</v>
      </c>
      <c r="C76" s="91">
        <v>728548.50811499998</v>
      </c>
      <c r="D76" s="91">
        <v>5658793.0034459997</v>
      </c>
      <c r="E76" s="88">
        <v>0.2</v>
      </c>
      <c r="F76" s="88">
        <v>0.4</v>
      </c>
      <c r="G76" s="88" t="s">
        <v>49</v>
      </c>
      <c r="H76" s="11" t="s">
        <v>718</v>
      </c>
      <c r="I76" s="88" t="s">
        <v>373</v>
      </c>
      <c r="J76" s="88" t="s">
        <v>514</v>
      </c>
      <c r="K76" s="156" t="s">
        <v>179</v>
      </c>
      <c r="L76" s="88" t="s">
        <v>516</v>
      </c>
      <c r="M76" s="156" t="s">
        <v>179</v>
      </c>
      <c r="N76" s="156" t="s">
        <v>179</v>
      </c>
      <c r="O76" s="88">
        <v>57</v>
      </c>
      <c r="P76" s="88">
        <v>40.1</v>
      </c>
      <c r="Q76" s="88">
        <v>2.9</v>
      </c>
      <c r="R76" s="15" t="s">
        <v>613</v>
      </c>
      <c r="S76" s="73" t="s">
        <v>798</v>
      </c>
    </row>
    <row r="77" spans="1:19">
      <c r="A77" s="88" t="s">
        <v>710</v>
      </c>
      <c r="B77" s="88" t="str">
        <f t="shared" si="1"/>
        <v>112-24-287-A01</v>
      </c>
      <c r="C77" s="91">
        <v>735490.56425499998</v>
      </c>
      <c r="D77" s="91">
        <v>5657979.802538</v>
      </c>
      <c r="E77" s="88">
        <v>0.6</v>
      </c>
      <c r="F77" s="88">
        <v>0.8</v>
      </c>
      <c r="G77" s="88" t="s">
        <v>49</v>
      </c>
      <c r="H77" s="11" t="s">
        <v>717</v>
      </c>
      <c r="I77" s="88" t="s">
        <v>54</v>
      </c>
      <c r="J77" s="88" t="s">
        <v>514</v>
      </c>
      <c r="K77" s="156" t="s">
        <v>179</v>
      </c>
      <c r="L77" s="88" t="s">
        <v>516</v>
      </c>
      <c r="M77" s="88" t="s">
        <v>530</v>
      </c>
      <c r="N77" s="88" t="s">
        <v>599</v>
      </c>
      <c r="O77" s="88">
        <v>53.3</v>
      </c>
      <c r="P77" s="88">
        <v>42.4</v>
      </c>
      <c r="Q77" s="88">
        <v>4.3</v>
      </c>
      <c r="R77" s="15" t="s">
        <v>613</v>
      </c>
      <c r="S77" s="73"/>
    </row>
    <row r="78" spans="1:19">
      <c r="A78" s="88" t="s">
        <v>712</v>
      </c>
      <c r="B78" s="88" t="str">
        <f t="shared" si="1"/>
        <v>112-24-307-A01</v>
      </c>
      <c r="C78" s="91">
        <v>741383.50872699998</v>
      </c>
      <c r="D78" s="91">
        <v>5658733.2746919999</v>
      </c>
      <c r="E78" s="88">
        <v>0.3</v>
      </c>
      <c r="F78" s="88">
        <v>0.5</v>
      </c>
      <c r="G78" s="88" t="s">
        <v>49</v>
      </c>
      <c r="H78" s="11" t="s">
        <v>717</v>
      </c>
      <c r="I78" s="88" t="s">
        <v>372</v>
      </c>
      <c r="J78" s="88" t="s">
        <v>514</v>
      </c>
      <c r="K78" s="156" t="s">
        <v>179</v>
      </c>
      <c r="L78" s="88" t="s">
        <v>516</v>
      </c>
      <c r="M78" s="88" t="s">
        <v>546</v>
      </c>
      <c r="N78" s="88" t="s">
        <v>643</v>
      </c>
      <c r="O78" s="88">
        <v>60.8</v>
      </c>
      <c r="P78" s="88">
        <v>36</v>
      </c>
      <c r="Q78" s="88">
        <v>3.3</v>
      </c>
      <c r="R78" s="15" t="s">
        <v>613</v>
      </c>
      <c r="S78" s="73" t="s">
        <v>735</v>
      </c>
    </row>
    <row r="79" spans="1:19">
      <c r="A79" s="88" t="s">
        <v>713</v>
      </c>
      <c r="B79" s="88" t="str">
        <f t="shared" si="1"/>
        <v>112-24-308-A01</v>
      </c>
      <c r="C79" s="91">
        <v>744891.38323599997</v>
      </c>
      <c r="D79" s="91">
        <v>5658728.0752529996</v>
      </c>
      <c r="E79" s="88">
        <v>0.5</v>
      </c>
      <c r="F79" s="88">
        <v>0.9</v>
      </c>
      <c r="G79" s="88" t="s">
        <v>49</v>
      </c>
      <c r="H79" s="11" t="s">
        <v>717</v>
      </c>
      <c r="I79" s="88" t="s">
        <v>372</v>
      </c>
      <c r="J79" s="88" t="s">
        <v>514</v>
      </c>
      <c r="K79" s="156" t="s">
        <v>179</v>
      </c>
      <c r="L79" s="88" t="s">
        <v>516</v>
      </c>
      <c r="M79" s="88" t="s">
        <v>517</v>
      </c>
      <c r="N79" s="88" t="s">
        <v>641</v>
      </c>
      <c r="O79" s="88">
        <v>57.9</v>
      </c>
      <c r="P79" s="88">
        <v>38.5</v>
      </c>
      <c r="Q79" s="88">
        <v>3.6</v>
      </c>
      <c r="R79" s="15" t="s">
        <v>613</v>
      </c>
      <c r="S79" s="73" t="s">
        <v>736</v>
      </c>
    </row>
    <row r="80" spans="1:19">
      <c r="A80" s="88" t="s">
        <v>714</v>
      </c>
      <c r="B80" s="88" t="str">
        <f t="shared" si="1"/>
        <v>112-24-311-A01</v>
      </c>
      <c r="C80" s="91">
        <v>753487.22515199997</v>
      </c>
      <c r="D80" s="91">
        <v>5655760.3444520002</v>
      </c>
      <c r="E80" s="88">
        <v>0.3</v>
      </c>
      <c r="F80" s="88">
        <v>0.5</v>
      </c>
      <c r="G80" s="88" t="s">
        <v>49</v>
      </c>
      <c r="H80" s="11" t="s">
        <v>717</v>
      </c>
      <c r="I80" s="88" t="s">
        <v>372</v>
      </c>
      <c r="J80" s="88" t="s">
        <v>527</v>
      </c>
      <c r="K80" s="156" t="s">
        <v>179</v>
      </c>
      <c r="L80" s="88" t="s">
        <v>516</v>
      </c>
      <c r="M80" s="88" t="s">
        <v>598</v>
      </c>
      <c r="N80" s="88" t="s">
        <v>599</v>
      </c>
      <c r="O80" s="88">
        <v>75.3</v>
      </c>
      <c r="P80" s="88">
        <v>22.5</v>
      </c>
      <c r="Q80" s="88">
        <v>2.2000000000000002</v>
      </c>
      <c r="R80" s="15" t="s">
        <v>613</v>
      </c>
      <c r="S80" s="73"/>
    </row>
    <row r="81" spans="1:22">
      <c r="A81" s="88" t="s">
        <v>715</v>
      </c>
      <c r="B81" s="88" t="str">
        <f t="shared" si="1"/>
        <v>112-24-317-A01</v>
      </c>
      <c r="C81" s="91">
        <v>758866.962344</v>
      </c>
      <c r="D81" s="91">
        <v>5648758.838095</v>
      </c>
      <c r="E81" s="88">
        <v>0.3</v>
      </c>
      <c r="F81" s="88">
        <v>0.6</v>
      </c>
      <c r="G81" s="88" t="s">
        <v>49</v>
      </c>
      <c r="H81" s="11" t="s">
        <v>717</v>
      </c>
      <c r="I81" s="88" t="s">
        <v>372</v>
      </c>
      <c r="J81" s="88" t="s">
        <v>527</v>
      </c>
      <c r="K81" s="156" t="s">
        <v>179</v>
      </c>
      <c r="L81" s="88" t="s">
        <v>516</v>
      </c>
      <c r="M81" s="88" t="s">
        <v>598</v>
      </c>
      <c r="N81" s="88" t="s">
        <v>599</v>
      </c>
      <c r="O81" s="88">
        <v>53</v>
      </c>
      <c r="P81" s="88">
        <v>41.5</v>
      </c>
      <c r="Q81" s="88">
        <v>5.5</v>
      </c>
      <c r="R81" s="15" t="s">
        <v>613</v>
      </c>
      <c r="S81" s="73" t="s">
        <v>737</v>
      </c>
    </row>
    <row r="82" spans="1:22" ht="14.4" thickBot="1">
      <c r="A82" s="158" t="s">
        <v>716</v>
      </c>
      <c r="B82" s="158" t="str">
        <f t="shared" si="1"/>
        <v>112-24-319-A01</v>
      </c>
      <c r="C82" s="92">
        <v>760915.21265899995</v>
      </c>
      <c r="D82" s="92">
        <v>5630609.5993379997</v>
      </c>
      <c r="E82" s="158">
        <v>0.4</v>
      </c>
      <c r="F82" s="158">
        <v>0.7</v>
      </c>
      <c r="G82" s="158" t="s">
        <v>49</v>
      </c>
      <c r="H82" s="40" t="s">
        <v>717</v>
      </c>
      <c r="I82" s="158" t="s">
        <v>372</v>
      </c>
      <c r="J82" s="158" t="s">
        <v>719</v>
      </c>
      <c r="K82" s="159" t="s">
        <v>179</v>
      </c>
      <c r="L82" s="158" t="s">
        <v>516</v>
      </c>
      <c r="M82" s="158" t="s">
        <v>741</v>
      </c>
      <c r="N82" s="158" t="s">
        <v>646</v>
      </c>
      <c r="O82" s="158">
        <v>48.5</v>
      </c>
      <c r="P82" s="158">
        <v>45.6</v>
      </c>
      <c r="Q82" s="158">
        <v>5.8</v>
      </c>
      <c r="R82" s="56" t="s">
        <v>613</v>
      </c>
      <c r="S82" s="160" t="s">
        <v>738</v>
      </c>
    </row>
    <row r="83" spans="1:22">
      <c r="A83" s="264" t="s">
        <v>677</v>
      </c>
      <c r="B83" s="264"/>
      <c r="C83" s="264"/>
      <c r="D83" s="264"/>
      <c r="E83" s="264"/>
      <c r="F83" s="264"/>
      <c r="G83" s="264"/>
      <c r="H83" s="264"/>
      <c r="I83" s="264"/>
      <c r="J83" s="264"/>
      <c r="K83" s="264"/>
      <c r="L83" s="264"/>
      <c r="M83" s="264"/>
      <c r="N83" s="264"/>
      <c r="O83" s="264"/>
      <c r="P83" s="264"/>
      <c r="Q83" s="264"/>
      <c r="R83" s="264"/>
      <c r="S83" s="264"/>
      <c r="T83" s="265"/>
      <c r="U83" s="265"/>
      <c r="V83" s="265"/>
    </row>
  </sheetData>
  <mergeCells count="1">
    <mergeCell ref="A83:V83"/>
  </mergeCells>
  <conditionalFormatting sqref="N20">
    <cfRule type="cellIs" dxfId="24" priority="2" operator="equal">
      <formula>$M$26</formula>
    </cfRule>
  </conditionalFormatting>
  <conditionalFormatting sqref="N26">
    <cfRule type="cellIs" dxfId="23" priority="1" operator="equal">
      <formula>$M$26</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E82FC-7B16-430A-84D8-989629FDDD47}">
  <sheetPr codeName="Sheet5"/>
  <dimension ref="A1:D95"/>
  <sheetViews>
    <sheetView zoomScaleNormal="100" workbookViewId="0">
      <selection sqref="A1:D1"/>
    </sheetView>
  </sheetViews>
  <sheetFormatPr defaultColWidth="9.125" defaultRowHeight="13.8"/>
  <cols>
    <col min="1" max="1" width="15.875" style="28" bestFit="1" customWidth="1"/>
    <col min="2" max="2" width="13.375" style="15" customWidth="1"/>
    <col min="3" max="3" width="16.125" style="15" customWidth="1"/>
    <col min="4" max="4" width="11.625" style="15" customWidth="1"/>
    <col min="5" max="16384" width="9.125" style="12"/>
  </cols>
  <sheetData>
    <row r="1" spans="1:4" ht="34.5" customHeight="1">
      <c r="A1" s="266" t="s">
        <v>647</v>
      </c>
      <c r="B1" s="267"/>
      <c r="C1" s="267"/>
      <c r="D1" s="267"/>
    </row>
    <row r="2" spans="1:4" ht="15" customHeight="1">
      <c r="A2" s="84" t="s">
        <v>649</v>
      </c>
      <c r="B2" s="85" t="s">
        <v>31</v>
      </c>
      <c r="C2" s="85" t="s">
        <v>650</v>
      </c>
      <c r="D2" s="85" t="s">
        <v>38</v>
      </c>
    </row>
    <row r="3" spans="1:4" s="8" customFormat="1" ht="15" customHeight="1">
      <c r="A3" s="128" t="s">
        <v>51</v>
      </c>
      <c r="B3" s="15" t="s">
        <v>394</v>
      </c>
      <c r="C3" s="15">
        <v>0.1</v>
      </c>
      <c r="D3" s="15" t="s">
        <v>39</v>
      </c>
    </row>
    <row r="4" spans="1:4" ht="15">
      <c r="A4" s="128" t="s">
        <v>51</v>
      </c>
      <c r="B4" s="15" t="s">
        <v>386</v>
      </c>
      <c r="C4" s="15">
        <v>0.01</v>
      </c>
      <c r="D4" s="15" t="s">
        <v>39</v>
      </c>
    </row>
    <row r="5" spans="1:4" ht="15">
      <c r="A5" s="128" t="s">
        <v>51</v>
      </c>
      <c r="B5" s="15" t="s">
        <v>388</v>
      </c>
      <c r="C5" s="15">
        <v>0.01</v>
      </c>
      <c r="D5" s="15" t="s">
        <v>39</v>
      </c>
    </row>
    <row r="6" spans="1:4">
      <c r="A6" s="128" t="s">
        <v>51</v>
      </c>
      <c r="B6" s="15" t="s">
        <v>391</v>
      </c>
      <c r="C6" s="86">
        <v>0.01</v>
      </c>
      <c r="D6" s="15" t="s">
        <v>39</v>
      </c>
    </row>
    <row r="7" spans="1:4">
      <c r="A7" s="128" t="s">
        <v>51</v>
      </c>
      <c r="B7" s="15" t="s">
        <v>390</v>
      </c>
      <c r="C7" s="15">
        <v>0.01</v>
      </c>
      <c r="D7" s="15" t="s">
        <v>39</v>
      </c>
    </row>
    <row r="8" spans="1:4">
      <c r="A8" s="128" t="s">
        <v>51</v>
      </c>
      <c r="B8" s="15" t="s">
        <v>387</v>
      </c>
      <c r="C8" s="15">
        <v>0.01</v>
      </c>
      <c r="D8" s="15" t="s">
        <v>39</v>
      </c>
    </row>
    <row r="9" spans="1:4" ht="15">
      <c r="A9" s="128" t="s">
        <v>51</v>
      </c>
      <c r="B9" s="15" t="s">
        <v>392</v>
      </c>
      <c r="C9" s="15">
        <v>0.01</v>
      </c>
      <c r="D9" s="15" t="s">
        <v>39</v>
      </c>
    </row>
    <row r="10" spans="1:4" ht="15">
      <c r="A10" s="128" t="s">
        <v>51</v>
      </c>
      <c r="B10" s="15" t="s">
        <v>389</v>
      </c>
      <c r="C10" s="15">
        <v>0.01</v>
      </c>
      <c r="D10" s="15" t="s">
        <v>39</v>
      </c>
    </row>
    <row r="11" spans="1:4" ht="15">
      <c r="A11" s="128" t="s">
        <v>51</v>
      </c>
      <c r="B11" s="15" t="s">
        <v>395</v>
      </c>
      <c r="C11" s="86">
        <v>0.01</v>
      </c>
      <c r="D11" s="15" t="s">
        <v>39</v>
      </c>
    </row>
    <row r="12" spans="1:4" ht="15">
      <c r="A12" s="128" t="s">
        <v>51</v>
      </c>
      <c r="B12" s="15" t="s">
        <v>393</v>
      </c>
      <c r="C12" s="15">
        <v>0.01</v>
      </c>
      <c r="D12" s="15" t="s">
        <v>39</v>
      </c>
    </row>
    <row r="13" spans="1:4">
      <c r="A13" s="128" t="s">
        <v>51</v>
      </c>
      <c r="B13" s="15" t="s">
        <v>396</v>
      </c>
      <c r="C13" s="15">
        <v>0.1</v>
      </c>
      <c r="D13" s="15" t="s">
        <v>39</v>
      </c>
    </row>
    <row r="14" spans="1:4">
      <c r="A14" s="28" t="s">
        <v>397</v>
      </c>
      <c r="B14" s="15" t="s">
        <v>398</v>
      </c>
      <c r="C14" s="15">
        <v>0.1</v>
      </c>
      <c r="D14" s="15" t="s">
        <v>399</v>
      </c>
    </row>
    <row r="15" spans="1:4">
      <c r="A15" s="28" t="s">
        <v>397</v>
      </c>
      <c r="B15" s="15" t="s">
        <v>400</v>
      </c>
      <c r="C15" s="15">
        <v>0.1</v>
      </c>
      <c r="D15" s="15" t="s">
        <v>399</v>
      </c>
    </row>
    <row r="16" spans="1:4">
      <c r="A16" s="28" t="s">
        <v>397</v>
      </c>
      <c r="B16" s="15" t="s">
        <v>401</v>
      </c>
      <c r="C16" s="15">
        <v>1</v>
      </c>
      <c r="D16" s="15" t="s">
        <v>399</v>
      </c>
    </row>
    <row r="17" spans="1:4">
      <c r="A17" s="28" t="s">
        <v>397</v>
      </c>
      <c r="B17" s="15" t="s">
        <v>402</v>
      </c>
      <c r="C17" s="15">
        <v>0.1</v>
      </c>
      <c r="D17" s="15" t="s">
        <v>399</v>
      </c>
    </row>
    <row r="18" spans="1:4">
      <c r="A18" s="28" t="s">
        <v>397</v>
      </c>
      <c r="B18" s="15" t="s">
        <v>403</v>
      </c>
      <c r="C18" s="15">
        <v>0.1</v>
      </c>
      <c r="D18" s="15" t="s">
        <v>399</v>
      </c>
    </row>
    <row r="19" spans="1:4">
      <c r="A19" s="28" t="s">
        <v>397</v>
      </c>
      <c r="B19" s="15" t="s">
        <v>404</v>
      </c>
      <c r="C19" s="15">
        <v>0.1</v>
      </c>
      <c r="D19" s="15" t="s">
        <v>399</v>
      </c>
    </row>
    <row r="20" spans="1:4">
      <c r="A20" s="28" t="s">
        <v>397</v>
      </c>
      <c r="B20" s="15" t="s">
        <v>405</v>
      </c>
      <c r="C20" s="15">
        <v>1</v>
      </c>
      <c r="D20" s="15" t="s">
        <v>399</v>
      </c>
    </row>
    <row r="21" spans="1:4">
      <c r="A21" s="28" t="s">
        <v>397</v>
      </c>
      <c r="B21" s="15" t="s">
        <v>406</v>
      </c>
      <c r="C21" s="15">
        <v>0.1</v>
      </c>
      <c r="D21" s="15" t="s">
        <v>399</v>
      </c>
    </row>
    <row r="22" spans="1:4">
      <c r="A22" s="128" t="s">
        <v>51</v>
      </c>
      <c r="B22" s="15" t="s">
        <v>407</v>
      </c>
      <c r="C22" s="15">
        <v>2</v>
      </c>
      <c r="D22" s="15" t="s">
        <v>399</v>
      </c>
    </row>
    <row r="23" spans="1:4">
      <c r="A23" s="28" t="s">
        <v>397</v>
      </c>
      <c r="B23" s="15" t="s">
        <v>408</v>
      </c>
      <c r="C23" s="15">
        <v>0.1</v>
      </c>
      <c r="D23" s="15" t="s">
        <v>399</v>
      </c>
    </row>
    <row r="24" spans="1:4">
      <c r="A24" s="28" t="s">
        <v>397</v>
      </c>
      <c r="B24" s="15" t="s">
        <v>409</v>
      </c>
      <c r="C24" s="15">
        <v>0.1</v>
      </c>
      <c r="D24" s="15" t="s">
        <v>399</v>
      </c>
    </row>
    <row r="25" spans="1:4">
      <c r="A25" s="28" t="s">
        <v>397</v>
      </c>
      <c r="B25" s="15" t="s">
        <v>410</v>
      </c>
      <c r="C25" s="15">
        <v>0.01</v>
      </c>
      <c r="D25" s="15" t="s">
        <v>399</v>
      </c>
    </row>
    <row r="26" spans="1:4">
      <c r="A26" s="28" t="s">
        <v>397</v>
      </c>
      <c r="B26" s="15" t="s">
        <v>411</v>
      </c>
      <c r="C26" s="15">
        <v>0.01</v>
      </c>
      <c r="D26" s="15" t="s">
        <v>399</v>
      </c>
    </row>
    <row r="27" spans="1:4">
      <c r="A27" s="28" t="s">
        <v>397</v>
      </c>
      <c r="B27" s="15" t="s">
        <v>412</v>
      </c>
      <c r="C27" s="15">
        <v>0.01</v>
      </c>
      <c r="D27" s="15" t="s">
        <v>399</v>
      </c>
    </row>
    <row r="28" spans="1:4">
      <c r="A28" s="28" t="s">
        <v>397</v>
      </c>
      <c r="B28" s="15" t="s">
        <v>413</v>
      </c>
      <c r="C28" s="15">
        <v>0.1</v>
      </c>
      <c r="D28" s="15" t="s">
        <v>399</v>
      </c>
    </row>
    <row r="29" spans="1:4">
      <c r="A29" s="28" t="s">
        <v>397</v>
      </c>
      <c r="B29" s="15" t="s">
        <v>414</v>
      </c>
      <c r="C29" s="15">
        <v>0.01</v>
      </c>
      <c r="D29" s="15" t="s">
        <v>399</v>
      </c>
    </row>
    <row r="30" spans="1:4">
      <c r="A30" s="28" t="s">
        <v>397</v>
      </c>
      <c r="B30" s="15" t="s">
        <v>415</v>
      </c>
      <c r="C30" s="15">
        <v>0.1</v>
      </c>
      <c r="D30" s="15" t="s">
        <v>399</v>
      </c>
    </row>
    <row r="31" spans="1:4">
      <c r="A31" s="28" t="s">
        <v>397</v>
      </c>
      <c r="B31" s="15" t="s">
        <v>416</v>
      </c>
      <c r="C31" s="15">
        <v>0.1</v>
      </c>
      <c r="D31" s="15" t="s">
        <v>399</v>
      </c>
    </row>
    <row r="32" spans="1:4">
      <c r="A32" s="28" t="s">
        <v>397</v>
      </c>
      <c r="B32" s="15" t="s">
        <v>417</v>
      </c>
      <c r="C32" s="15">
        <v>0.1</v>
      </c>
      <c r="D32" s="15" t="s">
        <v>399</v>
      </c>
    </row>
    <row r="33" spans="1:4">
      <c r="A33" s="28" t="s">
        <v>397</v>
      </c>
      <c r="B33" s="15" t="s">
        <v>418</v>
      </c>
      <c r="C33" s="15">
        <v>0.01</v>
      </c>
      <c r="D33" s="15" t="s">
        <v>399</v>
      </c>
    </row>
    <row r="34" spans="1:4">
      <c r="A34" s="28" t="s">
        <v>397</v>
      </c>
      <c r="B34" s="15" t="s">
        <v>419</v>
      </c>
      <c r="C34" s="15">
        <v>1</v>
      </c>
      <c r="D34" s="15" t="s">
        <v>399</v>
      </c>
    </row>
    <row r="35" spans="1:4">
      <c r="A35" s="28" t="s">
        <v>397</v>
      </c>
      <c r="B35" s="15" t="s">
        <v>420</v>
      </c>
      <c r="C35" s="15">
        <v>0.01</v>
      </c>
      <c r="D35" s="15" t="s">
        <v>399</v>
      </c>
    </row>
    <row r="36" spans="1:4">
      <c r="A36" s="28" t="s">
        <v>397</v>
      </c>
      <c r="B36" s="15" t="s">
        <v>421</v>
      </c>
      <c r="C36" s="15">
        <v>0.1</v>
      </c>
      <c r="D36" s="15" t="s">
        <v>399</v>
      </c>
    </row>
    <row r="37" spans="1:4">
      <c r="A37" s="28" t="s">
        <v>397</v>
      </c>
      <c r="B37" s="15" t="s">
        <v>422</v>
      </c>
      <c r="C37" s="15">
        <v>1</v>
      </c>
      <c r="D37" s="15" t="s">
        <v>399</v>
      </c>
    </row>
    <row r="38" spans="1:4">
      <c r="A38" s="28" t="s">
        <v>397</v>
      </c>
      <c r="B38" s="15" t="s">
        <v>423</v>
      </c>
      <c r="C38" s="15">
        <v>0.1</v>
      </c>
      <c r="D38" s="15" t="s">
        <v>399</v>
      </c>
    </row>
    <row r="39" spans="1:4">
      <c r="A39" s="28" t="s">
        <v>397</v>
      </c>
      <c r="B39" s="15" t="s">
        <v>424</v>
      </c>
      <c r="C39" s="15">
        <v>1</v>
      </c>
      <c r="D39" s="15" t="s">
        <v>399</v>
      </c>
    </row>
    <row r="40" spans="1:4">
      <c r="A40" s="28" t="s">
        <v>397</v>
      </c>
      <c r="B40" s="15" t="s">
        <v>425</v>
      </c>
      <c r="C40" s="15">
        <v>1E-3</v>
      </c>
      <c r="D40" s="15" t="s">
        <v>399</v>
      </c>
    </row>
    <row r="41" spans="1:4">
      <c r="A41" s="28" t="s">
        <v>397</v>
      </c>
      <c r="B41" s="15" t="s">
        <v>426</v>
      </c>
      <c r="C41" s="15">
        <v>0.01</v>
      </c>
      <c r="D41" s="15" t="s">
        <v>399</v>
      </c>
    </row>
    <row r="42" spans="1:4">
      <c r="A42" s="28" t="s">
        <v>397</v>
      </c>
      <c r="B42" s="15" t="s">
        <v>427</v>
      </c>
      <c r="C42" s="15">
        <v>0.1</v>
      </c>
      <c r="D42" s="15" t="s">
        <v>399</v>
      </c>
    </row>
    <row r="43" spans="1:4">
      <c r="A43" s="28" t="s">
        <v>397</v>
      </c>
      <c r="B43" s="15" t="s">
        <v>428</v>
      </c>
      <c r="C43" s="15">
        <v>1</v>
      </c>
      <c r="D43" s="15" t="s">
        <v>399</v>
      </c>
    </row>
    <row r="44" spans="1:4">
      <c r="A44" s="28" t="s">
        <v>397</v>
      </c>
      <c r="B44" s="15" t="s">
        <v>429</v>
      </c>
      <c r="C44" s="15">
        <v>1</v>
      </c>
      <c r="D44" s="15" t="s">
        <v>399</v>
      </c>
    </row>
    <row r="45" spans="1:4">
      <c r="A45" s="128" t="s">
        <v>51</v>
      </c>
      <c r="B45" s="15" t="s">
        <v>430</v>
      </c>
      <c r="C45" s="15">
        <v>2</v>
      </c>
      <c r="D45" s="15" t="s">
        <v>399</v>
      </c>
    </row>
    <row r="46" spans="1:4">
      <c r="A46" s="28" t="s">
        <v>397</v>
      </c>
      <c r="B46" s="15" t="s">
        <v>431</v>
      </c>
      <c r="C46" s="15">
        <v>0.01</v>
      </c>
      <c r="D46" s="15" t="s">
        <v>399</v>
      </c>
    </row>
    <row r="47" spans="1:4">
      <c r="A47" s="28" t="s">
        <v>397</v>
      </c>
      <c r="B47" s="15" t="s">
        <v>432</v>
      </c>
      <c r="C47" s="15">
        <v>0.1</v>
      </c>
      <c r="D47" s="15" t="s">
        <v>399</v>
      </c>
    </row>
    <row r="48" spans="1:4">
      <c r="A48" s="28" t="s">
        <v>397</v>
      </c>
      <c r="B48" s="15" t="s">
        <v>433</v>
      </c>
      <c r="C48" s="15">
        <v>1</v>
      </c>
      <c r="D48" s="15" t="s">
        <v>399</v>
      </c>
    </row>
    <row r="49" spans="1:4">
      <c r="A49" s="28" t="s">
        <v>397</v>
      </c>
      <c r="B49" s="15" t="s">
        <v>434</v>
      </c>
      <c r="C49" s="15">
        <v>0.01</v>
      </c>
      <c r="D49" s="15" t="s">
        <v>399</v>
      </c>
    </row>
    <row r="50" spans="1:4">
      <c r="A50" s="28" t="s">
        <v>397</v>
      </c>
      <c r="B50" s="15" t="s">
        <v>435</v>
      </c>
      <c r="C50" s="15">
        <v>0.01</v>
      </c>
      <c r="D50" s="15" t="s">
        <v>399</v>
      </c>
    </row>
    <row r="51" spans="1:4">
      <c r="A51" s="28" t="s">
        <v>397</v>
      </c>
      <c r="B51" s="15" t="s">
        <v>436</v>
      </c>
      <c r="C51" s="15">
        <v>0.1</v>
      </c>
      <c r="D51" s="15" t="s">
        <v>399</v>
      </c>
    </row>
    <row r="52" spans="1:4">
      <c r="A52" s="28" t="s">
        <v>397</v>
      </c>
      <c r="B52" s="15" t="s">
        <v>437</v>
      </c>
      <c r="C52" s="15">
        <v>0.01</v>
      </c>
      <c r="D52" s="15" t="s">
        <v>399</v>
      </c>
    </row>
    <row r="53" spans="1:4">
      <c r="A53" s="28" t="s">
        <v>397</v>
      </c>
      <c r="B53" s="15" t="s">
        <v>438</v>
      </c>
      <c r="C53" s="15">
        <v>0.01</v>
      </c>
      <c r="D53" s="15" t="s">
        <v>399</v>
      </c>
    </row>
    <row r="54" spans="1:4">
      <c r="A54" s="28" t="s">
        <v>397</v>
      </c>
      <c r="B54" s="15" t="s">
        <v>439</v>
      </c>
      <c r="C54" s="15">
        <v>0.01</v>
      </c>
      <c r="D54" s="15" t="s">
        <v>399</v>
      </c>
    </row>
    <row r="55" spans="1:4">
      <c r="A55" s="128" t="s">
        <v>51</v>
      </c>
      <c r="B55" s="15" t="s">
        <v>440</v>
      </c>
      <c r="C55" s="15">
        <v>2</v>
      </c>
      <c r="D55" s="15" t="s">
        <v>399</v>
      </c>
    </row>
    <row r="56" spans="1:4">
      <c r="A56" s="28" t="s">
        <v>397</v>
      </c>
      <c r="B56" s="15" t="s">
        <v>441</v>
      </c>
      <c r="C56" s="15">
        <v>1</v>
      </c>
      <c r="D56" s="15" t="s">
        <v>399</v>
      </c>
    </row>
    <row r="57" spans="1:4">
      <c r="A57" s="28" t="s">
        <v>397</v>
      </c>
      <c r="B57" s="15" t="s">
        <v>442</v>
      </c>
      <c r="C57" s="15">
        <v>0.01</v>
      </c>
      <c r="D57" s="15" t="s">
        <v>399</v>
      </c>
    </row>
    <row r="58" spans="1:4">
      <c r="A58" s="28" t="s">
        <v>397</v>
      </c>
      <c r="B58" s="15" t="s">
        <v>443</v>
      </c>
      <c r="C58" s="15">
        <v>0.01</v>
      </c>
      <c r="D58" s="15" t="s">
        <v>399</v>
      </c>
    </row>
    <row r="59" spans="1:4">
      <c r="A59" s="28" t="s">
        <v>397</v>
      </c>
      <c r="B59" s="15" t="s">
        <v>444</v>
      </c>
      <c r="C59" s="15">
        <v>1</v>
      </c>
      <c r="D59" s="15" t="s">
        <v>399</v>
      </c>
    </row>
    <row r="60" spans="1:4">
      <c r="A60" s="129" t="s">
        <v>397</v>
      </c>
      <c r="B60" s="55" t="s">
        <v>445</v>
      </c>
      <c r="C60" s="55">
        <v>1</v>
      </c>
      <c r="D60" s="55" t="s">
        <v>399</v>
      </c>
    </row>
    <row r="61" spans="1:4">
      <c r="B61" s="16"/>
    </row>
    <row r="62" spans="1:4">
      <c r="B62" s="16"/>
    </row>
    <row r="63" spans="1:4">
      <c r="B63" s="16"/>
    </row>
    <row r="64" spans="1:4">
      <c r="B64" s="16"/>
    </row>
    <row r="65" spans="2:2">
      <c r="B65" s="16"/>
    </row>
    <row r="66" spans="2:2">
      <c r="B66" s="16"/>
    </row>
    <row r="67" spans="2:2">
      <c r="B67" s="16"/>
    </row>
    <row r="68" spans="2:2">
      <c r="B68" s="16"/>
    </row>
    <row r="69" spans="2:2">
      <c r="B69" s="16"/>
    </row>
    <row r="70" spans="2:2">
      <c r="B70" s="16"/>
    </row>
    <row r="71" spans="2:2">
      <c r="B71" s="16"/>
    </row>
    <row r="72" spans="2:2">
      <c r="B72" s="16"/>
    </row>
    <row r="73" spans="2:2">
      <c r="B73" s="16"/>
    </row>
    <row r="74" spans="2:2">
      <c r="B74" s="16"/>
    </row>
    <row r="75" spans="2:2">
      <c r="B75" s="16"/>
    </row>
    <row r="76" spans="2:2">
      <c r="B76" s="16"/>
    </row>
    <row r="77" spans="2:2">
      <c r="B77" s="16"/>
    </row>
    <row r="78" spans="2:2">
      <c r="B78" s="16"/>
    </row>
    <row r="79" spans="2:2">
      <c r="B79" s="16"/>
    </row>
    <row r="80" spans="2:2">
      <c r="B80" s="16"/>
    </row>
    <row r="81" spans="2:2">
      <c r="B81" s="16"/>
    </row>
    <row r="82" spans="2:2">
      <c r="B82" s="16"/>
    </row>
    <row r="83" spans="2:2">
      <c r="B83" s="16"/>
    </row>
    <row r="84" spans="2:2">
      <c r="B84" s="16"/>
    </row>
    <row r="85" spans="2:2">
      <c r="B85" s="16"/>
    </row>
    <row r="86" spans="2:2">
      <c r="B86" s="16"/>
    </row>
    <row r="87" spans="2:2">
      <c r="B87" s="16"/>
    </row>
    <row r="88" spans="2:2">
      <c r="B88" s="16"/>
    </row>
    <row r="89" spans="2:2">
      <c r="B89" s="16"/>
    </row>
    <row r="90" spans="2:2">
      <c r="B90" s="16"/>
    </row>
    <row r="91" spans="2:2">
      <c r="B91" s="16"/>
    </row>
    <row r="92" spans="2:2">
      <c r="B92" s="16"/>
    </row>
    <row r="93" spans="2:2">
      <c r="B93" s="16"/>
    </row>
    <row r="94" spans="2:2">
      <c r="B94" s="16"/>
    </row>
    <row r="95" spans="2:2">
      <c r="B95" s="16"/>
    </row>
  </sheetData>
  <mergeCells count="1">
    <mergeCell ref="A1: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B0301-AAAA-40F4-9F45-8C98AB11CF89}">
  <sheetPr codeName="Sheet6"/>
  <dimension ref="A1:BW92"/>
  <sheetViews>
    <sheetView zoomScaleNormal="100" workbookViewId="0">
      <pane ySplit="2" topLeftCell="A3" activePane="bottomLeft" state="frozen"/>
      <selection pane="bottomLeft"/>
    </sheetView>
  </sheetViews>
  <sheetFormatPr defaultColWidth="9.125" defaultRowHeight="13.8"/>
  <cols>
    <col min="1" max="1" width="16.25" style="46" customWidth="1"/>
    <col min="2" max="2" width="14" style="11" customWidth="1"/>
    <col min="3" max="3" width="18" style="11" customWidth="1"/>
    <col min="4" max="4" width="17.375" style="11" customWidth="1"/>
    <col min="5" max="5" width="13" style="21" customWidth="1"/>
    <col min="6" max="6" width="16.625" style="23" bestFit="1" customWidth="1"/>
    <col min="7" max="7" width="17.375" style="23" customWidth="1"/>
    <col min="8" max="8" width="15.625" style="11" customWidth="1"/>
    <col min="9" max="9" width="16" style="11" customWidth="1"/>
    <col min="10" max="10" width="19" style="11" customWidth="1"/>
    <col min="11" max="12" width="12.875" style="11" customWidth="1"/>
    <col min="13" max="27" width="22.75" style="12" customWidth="1"/>
    <col min="28" max="28" width="22.75" style="11" customWidth="1"/>
    <col min="29" max="30" width="22.75" style="15" customWidth="1"/>
    <col min="31" max="75" width="22.75" style="12" customWidth="1"/>
    <col min="76" max="16384" width="9.125" style="12"/>
  </cols>
  <sheetData>
    <row r="1" spans="1:75" s="8" customFormat="1" ht="28.5" customHeight="1">
      <c r="A1" s="130" t="s">
        <v>568</v>
      </c>
      <c r="E1" s="17"/>
      <c r="F1" s="17"/>
      <c r="G1" s="17"/>
      <c r="H1" s="17"/>
      <c r="I1" s="11"/>
      <c r="J1" s="18"/>
      <c r="K1" s="11"/>
      <c r="L1" s="11"/>
      <c r="Y1" s="17"/>
      <c r="Z1" s="11"/>
      <c r="AA1" s="11"/>
    </row>
    <row r="2" spans="1:75" s="11" customFormat="1" ht="15" customHeight="1">
      <c r="A2" s="205" t="s">
        <v>71</v>
      </c>
      <c r="B2" s="205" t="s">
        <v>72</v>
      </c>
      <c r="C2" s="205" t="s">
        <v>40</v>
      </c>
      <c r="D2" s="205" t="s">
        <v>58</v>
      </c>
      <c r="E2" s="206" t="s">
        <v>59</v>
      </c>
      <c r="F2" s="206" t="s">
        <v>60</v>
      </c>
      <c r="G2" s="207" t="s">
        <v>63</v>
      </c>
      <c r="H2" s="207" t="s">
        <v>64</v>
      </c>
      <c r="I2" s="207" t="s">
        <v>61</v>
      </c>
      <c r="J2" s="205" t="s">
        <v>648</v>
      </c>
      <c r="K2" s="207" t="s">
        <v>55</v>
      </c>
      <c r="L2" s="207" t="s">
        <v>799</v>
      </c>
      <c r="M2" s="208" t="s">
        <v>446</v>
      </c>
      <c r="N2" s="208" t="s">
        <v>447</v>
      </c>
      <c r="O2" s="208" t="s">
        <v>448</v>
      </c>
      <c r="P2" s="208" t="s">
        <v>353</v>
      </c>
      <c r="Q2" s="208" t="s">
        <v>352</v>
      </c>
      <c r="R2" s="208" t="s">
        <v>350</v>
      </c>
      <c r="S2" s="208" t="s">
        <v>449</v>
      </c>
      <c r="T2" s="208" t="s">
        <v>450</v>
      </c>
      <c r="U2" s="208" t="s">
        <v>451</v>
      </c>
      <c r="V2" s="208" t="s">
        <v>452</v>
      </c>
      <c r="W2" s="208" t="s">
        <v>359</v>
      </c>
      <c r="X2" s="208" t="s">
        <v>360</v>
      </c>
      <c r="Y2" s="208" t="s">
        <v>302</v>
      </c>
      <c r="Z2" s="208" t="s">
        <v>303</v>
      </c>
      <c r="AA2" s="208" t="s">
        <v>304</v>
      </c>
      <c r="AB2" s="208" t="s">
        <v>305</v>
      </c>
      <c r="AC2" s="208" t="s">
        <v>306</v>
      </c>
      <c r="AD2" s="208" t="s">
        <v>307</v>
      </c>
      <c r="AE2" s="208" t="s">
        <v>308</v>
      </c>
      <c r="AF2" s="208" t="s">
        <v>309</v>
      </c>
      <c r="AG2" s="208" t="s">
        <v>351</v>
      </c>
      <c r="AH2" s="208" t="s">
        <v>310</v>
      </c>
      <c r="AI2" s="208" t="s">
        <v>311</v>
      </c>
      <c r="AJ2" s="208" t="s">
        <v>312</v>
      </c>
      <c r="AK2" s="208" t="s">
        <v>313</v>
      </c>
      <c r="AL2" s="208" t="s">
        <v>314</v>
      </c>
      <c r="AM2" s="208" t="s">
        <v>315</v>
      </c>
      <c r="AN2" s="208" t="s">
        <v>316</v>
      </c>
      <c r="AO2" s="208" t="s">
        <v>317</v>
      </c>
      <c r="AP2" s="208" t="s">
        <v>318</v>
      </c>
      <c r="AQ2" s="208" t="s">
        <v>319</v>
      </c>
      <c r="AR2" s="208" t="s">
        <v>320</v>
      </c>
      <c r="AS2" s="208" t="s">
        <v>321</v>
      </c>
      <c r="AT2" s="208" t="s">
        <v>322</v>
      </c>
      <c r="AU2" s="208" t="s">
        <v>323</v>
      </c>
      <c r="AV2" s="208" t="s">
        <v>324</v>
      </c>
      <c r="AW2" s="208" t="s">
        <v>325</v>
      </c>
      <c r="AX2" s="208" t="s">
        <v>326</v>
      </c>
      <c r="AY2" s="208" t="s">
        <v>327</v>
      </c>
      <c r="AZ2" s="208" t="s">
        <v>328</v>
      </c>
      <c r="BA2" s="208" t="s">
        <v>329</v>
      </c>
      <c r="BB2" s="208" t="s">
        <v>330</v>
      </c>
      <c r="BC2" s="208" t="s">
        <v>331</v>
      </c>
      <c r="BD2" s="208" t="s">
        <v>332</v>
      </c>
      <c r="BE2" s="208" t="s">
        <v>333</v>
      </c>
      <c r="BF2" s="208" t="s">
        <v>334</v>
      </c>
      <c r="BG2" s="208" t="s">
        <v>354</v>
      </c>
      <c r="BH2" s="208" t="s">
        <v>335</v>
      </c>
      <c r="BI2" s="208" t="s">
        <v>336</v>
      </c>
      <c r="BJ2" s="208" t="s">
        <v>337</v>
      </c>
      <c r="BK2" s="208" t="s">
        <v>338</v>
      </c>
      <c r="BL2" s="208" t="s">
        <v>339</v>
      </c>
      <c r="BM2" s="208" t="s">
        <v>340</v>
      </c>
      <c r="BN2" s="208" t="s">
        <v>341</v>
      </c>
      <c r="BO2" s="208" t="s">
        <v>342</v>
      </c>
      <c r="BP2" s="208" t="s">
        <v>343</v>
      </c>
      <c r="BQ2" s="208" t="s">
        <v>344</v>
      </c>
      <c r="BR2" s="208" t="s">
        <v>355</v>
      </c>
      <c r="BS2" s="208" t="s">
        <v>345</v>
      </c>
      <c r="BT2" s="208" t="s">
        <v>346</v>
      </c>
      <c r="BU2" s="208" t="s">
        <v>347</v>
      </c>
      <c r="BV2" s="208" t="s">
        <v>348</v>
      </c>
      <c r="BW2" s="208" t="s">
        <v>349</v>
      </c>
    </row>
    <row r="3" spans="1:75" s="210" customFormat="1" ht="15" customHeight="1">
      <c r="A3" s="209" t="s">
        <v>127</v>
      </c>
      <c r="B3" s="210" t="s">
        <v>152</v>
      </c>
      <c r="C3" s="209" t="s">
        <v>75</v>
      </c>
      <c r="D3" s="210">
        <v>14</v>
      </c>
      <c r="E3" s="198">
        <v>750714</v>
      </c>
      <c r="F3" s="198">
        <v>5612920</v>
      </c>
      <c r="G3" s="211">
        <v>0.5</v>
      </c>
      <c r="H3" s="211">
        <v>1</v>
      </c>
      <c r="I3" s="209" t="s">
        <v>49</v>
      </c>
      <c r="J3" s="212" t="s">
        <v>156</v>
      </c>
      <c r="K3" s="209" t="s">
        <v>54</v>
      </c>
      <c r="L3" s="209">
        <v>2023</v>
      </c>
      <c r="M3" s="213">
        <v>67.5</v>
      </c>
      <c r="N3" s="213">
        <v>13.9</v>
      </c>
      <c r="O3" s="214">
        <v>4.6500000000000004</v>
      </c>
      <c r="P3" s="214">
        <v>0.06</v>
      </c>
      <c r="Q3" s="214">
        <v>1.89</v>
      </c>
      <c r="R3" s="214">
        <v>4.34</v>
      </c>
      <c r="S3" s="214">
        <v>3.74</v>
      </c>
      <c r="T3" s="214">
        <v>1.76</v>
      </c>
      <c r="U3" s="214">
        <v>0.5</v>
      </c>
      <c r="V3" s="214">
        <v>0.19</v>
      </c>
      <c r="W3" s="213">
        <v>1.3</v>
      </c>
      <c r="X3" s="214">
        <v>99.83</v>
      </c>
      <c r="Y3" s="203" t="s">
        <v>174</v>
      </c>
      <c r="Z3" s="203" t="s">
        <v>174</v>
      </c>
      <c r="AA3" s="203">
        <v>419</v>
      </c>
      <c r="AB3" s="213">
        <v>1.1000000000000001</v>
      </c>
      <c r="AC3" s="213">
        <v>0.2</v>
      </c>
      <c r="AD3" s="213">
        <v>0.2</v>
      </c>
      <c r="AE3" s="203">
        <v>51</v>
      </c>
      <c r="AF3" s="213">
        <v>11.6</v>
      </c>
      <c r="AG3" s="203">
        <v>145</v>
      </c>
      <c r="AH3" s="213">
        <v>2.2000000000000002</v>
      </c>
      <c r="AI3" s="213">
        <v>45.9</v>
      </c>
      <c r="AJ3" s="214">
        <v>2.4700000000000002</v>
      </c>
      <c r="AK3" s="214">
        <v>1.57</v>
      </c>
      <c r="AL3" s="214">
        <v>0.98</v>
      </c>
      <c r="AM3" s="213">
        <v>17.600000000000001</v>
      </c>
      <c r="AN3" s="214">
        <v>4.4000000000000004</v>
      </c>
      <c r="AO3" s="213">
        <v>1.3</v>
      </c>
      <c r="AP3" s="213">
        <v>9.1999999999999993</v>
      </c>
      <c r="AQ3" s="203">
        <v>0.1</v>
      </c>
      <c r="AR3" s="214">
        <v>0.61</v>
      </c>
      <c r="AS3" s="203">
        <v>24</v>
      </c>
      <c r="AT3" s="214">
        <v>0.22</v>
      </c>
      <c r="AU3" s="213">
        <v>1.3</v>
      </c>
      <c r="AV3" s="203">
        <v>6</v>
      </c>
      <c r="AW3" s="213">
        <v>23.5</v>
      </c>
      <c r="AX3" s="203">
        <v>51</v>
      </c>
      <c r="AY3" s="215">
        <v>0.55200000000000005</v>
      </c>
      <c r="AZ3" s="214">
        <v>7.27</v>
      </c>
      <c r="BA3" s="214">
        <v>7.68</v>
      </c>
      <c r="BB3" s="213">
        <v>16</v>
      </c>
      <c r="BC3" s="213">
        <v>31.4</v>
      </c>
      <c r="BD3" s="214">
        <v>6.71</v>
      </c>
      <c r="BE3" s="213">
        <v>49</v>
      </c>
      <c r="BF3" s="203">
        <v>1</v>
      </c>
      <c r="BG3" s="203">
        <v>9</v>
      </c>
      <c r="BH3" s="203">
        <v>2</v>
      </c>
      <c r="BI3" s="214">
        <v>4.74</v>
      </c>
      <c r="BJ3" s="213">
        <v>4.5999999999999996</v>
      </c>
      <c r="BK3" s="203">
        <v>427</v>
      </c>
      <c r="BL3" s="214">
        <v>0.67</v>
      </c>
      <c r="BM3" s="203">
        <v>0.44</v>
      </c>
      <c r="BN3" s="203" t="s">
        <v>174</v>
      </c>
      <c r="BO3" s="214">
        <v>6.46</v>
      </c>
      <c r="BP3" s="214">
        <v>0.22</v>
      </c>
      <c r="BQ3" s="203">
        <v>2.02</v>
      </c>
      <c r="BR3" s="203">
        <v>80</v>
      </c>
      <c r="BS3" s="203" t="s">
        <v>184</v>
      </c>
      <c r="BT3" s="203">
        <v>14.7</v>
      </c>
      <c r="BU3" s="203">
        <v>1.69</v>
      </c>
      <c r="BV3" s="203">
        <v>61</v>
      </c>
      <c r="BW3" s="203">
        <v>259</v>
      </c>
    </row>
    <row r="4" spans="1:75" s="11" customFormat="1" ht="15" customHeight="1">
      <c r="A4" s="26" t="s">
        <v>128</v>
      </c>
      <c r="B4" s="11" t="s">
        <v>152</v>
      </c>
      <c r="C4" s="26" t="s">
        <v>76</v>
      </c>
      <c r="D4" s="11">
        <v>14</v>
      </c>
      <c r="E4" s="175">
        <v>750169</v>
      </c>
      <c r="F4" s="175">
        <v>5605028</v>
      </c>
      <c r="G4" s="37">
        <v>0.4</v>
      </c>
      <c r="H4" s="37">
        <v>0.7</v>
      </c>
      <c r="I4" s="26" t="s">
        <v>49</v>
      </c>
      <c r="J4" s="41" t="s">
        <v>156</v>
      </c>
      <c r="K4" s="26" t="s">
        <v>54</v>
      </c>
      <c r="L4" s="26">
        <v>2023</v>
      </c>
      <c r="M4" s="63">
        <v>65.8</v>
      </c>
      <c r="N4" s="63">
        <v>14.1</v>
      </c>
      <c r="O4" s="58">
        <v>4.9800000000000004</v>
      </c>
      <c r="P4" s="58">
        <v>0.06</v>
      </c>
      <c r="Q4" s="58">
        <v>2.5299999999999998</v>
      </c>
      <c r="R4" s="58">
        <v>3.19</v>
      </c>
      <c r="S4" s="58">
        <v>3.06</v>
      </c>
      <c r="T4" s="58">
        <v>2.54</v>
      </c>
      <c r="U4" s="58">
        <v>0.6</v>
      </c>
      <c r="V4" s="58">
        <v>0.09</v>
      </c>
      <c r="W4" s="63">
        <v>3</v>
      </c>
      <c r="X4" s="58">
        <v>99.95</v>
      </c>
      <c r="Y4" s="15">
        <v>0.2</v>
      </c>
      <c r="Z4" s="15">
        <v>2.9</v>
      </c>
      <c r="AA4" s="15">
        <v>584</v>
      </c>
      <c r="AB4" s="63">
        <v>1.1000000000000001</v>
      </c>
      <c r="AC4" s="63">
        <v>0.2</v>
      </c>
      <c r="AD4" s="63">
        <v>0.1</v>
      </c>
      <c r="AE4" s="15">
        <v>45</v>
      </c>
      <c r="AF4" s="63">
        <v>14</v>
      </c>
      <c r="AG4" s="15">
        <v>153</v>
      </c>
      <c r="AH4" s="63">
        <v>3.2</v>
      </c>
      <c r="AI4" s="63">
        <v>30.7</v>
      </c>
      <c r="AJ4" s="58">
        <v>2.87</v>
      </c>
      <c r="AK4" s="58">
        <v>1.1200000000000001</v>
      </c>
      <c r="AL4" s="58">
        <v>0.84</v>
      </c>
      <c r="AM4" s="63">
        <v>18.899999999999999</v>
      </c>
      <c r="AN4" s="58">
        <v>3.19</v>
      </c>
      <c r="AO4" s="63">
        <v>0.8</v>
      </c>
      <c r="AP4" s="63">
        <v>8.1999999999999993</v>
      </c>
      <c r="AQ4" s="15" t="s">
        <v>174</v>
      </c>
      <c r="AR4" s="58">
        <v>0.53</v>
      </c>
      <c r="AS4" s="15">
        <v>21</v>
      </c>
      <c r="AT4" s="58">
        <v>0.2</v>
      </c>
      <c r="AU4" s="63">
        <v>1.8</v>
      </c>
      <c r="AV4" s="15">
        <v>9</v>
      </c>
      <c r="AW4" s="63">
        <v>18.7</v>
      </c>
      <c r="AX4" s="15">
        <v>59</v>
      </c>
      <c r="AY4" s="82">
        <v>0.49</v>
      </c>
      <c r="AZ4" s="58">
        <v>6.95</v>
      </c>
      <c r="BA4" s="58">
        <v>7.49</v>
      </c>
      <c r="BB4" s="63">
        <v>16.399999999999999</v>
      </c>
      <c r="BC4" s="63">
        <v>31.4</v>
      </c>
      <c r="BD4" s="58">
        <v>5.59</v>
      </c>
      <c r="BE4" s="63">
        <v>96.2</v>
      </c>
      <c r="BF4" s="15">
        <v>1</v>
      </c>
      <c r="BG4" s="15">
        <v>10</v>
      </c>
      <c r="BH4" s="15">
        <v>30</v>
      </c>
      <c r="BI4" s="58">
        <v>2.81</v>
      </c>
      <c r="BJ4" s="63">
        <v>2.8</v>
      </c>
      <c r="BK4" s="15">
        <v>359</v>
      </c>
      <c r="BL4" s="58">
        <v>0.78</v>
      </c>
      <c r="BM4" s="15">
        <v>0.35</v>
      </c>
      <c r="BN4" s="15">
        <v>0.2</v>
      </c>
      <c r="BO4" s="58">
        <v>8.73</v>
      </c>
      <c r="BP4" s="58">
        <v>0.15</v>
      </c>
      <c r="BQ4" s="15">
        <v>2.02</v>
      </c>
      <c r="BR4" s="15">
        <v>82</v>
      </c>
      <c r="BS4" s="15" t="s">
        <v>184</v>
      </c>
      <c r="BT4" s="15">
        <v>12.3</v>
      </c>
      <c r="BU4" s="15">
        <v>1.58</v>
      </c>
      <c r="BV4" s="15">
        <v>79</v>
      </c>
      <c r="BW4" s="15">
        <v>216</v>
      </c>
    </row>
    <row r="5" spans="1:75" s="11" customFormat="1" ht="15" customHeight="1">
      <c r="A5" s="26" t="s">
        <v>129</v>
      </c>
      <c r="B5" s="11" t="s">
        <v>152</v>
      </c>
      <c r="C5" s="26" t="s">
        <v>77</v>
      </c>
      <c r="D5" s="11">
        <v>14</v>
      </c>
      <c r="E5" s="175">
        <v>753487</v>
      </c>
      <c r="F5" s="175">
        <v>5609822</v>
      </c>
      <c r="G5" s="37">
        <v>0.4</v>
      </c>
      <c r="H5" s="37">
        <v>0.8</v>
      </c>
      <c r="I5" s="26" t="s">
        <v>49</v>
      </c>
      <c r="J5" s="41" t="s">
        <v>156</v>
      </c>
      <c r="K5" s="26" t="s">
        <v>54</v>
      </c>
      <c r="L5" s="26">
        <v>2023</v>
      </c>
      <c r="M5" s="63">
        <v>65.099999999999994</v>
      </c>
      <c r="N5" s="63">
        <v>14.2</v>
      </c>
      <c r="O5" s="58">
        <v>5.07</v>
      </c>
      <c r="P5" s="58">
        <v>0.06</v>
      </c>
      <c r="Q5" s="58">
        <v>2.85</v>
      </c>
      <c r="R5" s="58">
        <v>3.2</v>
      </c>
      <c r="S5" s="58">
        <v>2.76</v>
      </c>
      <c r="T5" s="58">
        <v>1.9</v>
      </c>
      <c r="U5" s="58">
        <v>0.63</v>
      </c>
      <c r="V5" s="58">
        <v>0.13</v>
      </c>
      <c r="W5" s="63">
        <v>4</v>
      </c>
      <c r="X5" s="58">
        <v>99.9</v>
      </c>
      <c r="Y5" s="15" t="s">
        <v>174</v>
      </c>
      <c r="Z5" s="15" t="s">
        <v>174</v>
      </c>
      <c r="AA5" s="15">
        <v>438</v>
      </c>
      <c r="AB5" s="63">
        <v>1.4</v>
      </c>
      <c r="AC5" s="63">
        <v>0.3</v>
      </c>
      <c r="AD5" s="63">
        <v>0.2</v>
      </c>
      <c r="AE5" s="15">
        <v>40</v>
      </c>
      <c r="AF5" s="63">
        <v>15.4</v>
      </c>
      <c r="AG5" s="15">
        <v>117</v>
      </c>
      <c r="AH5" s="63">
        <v>3.7</v>
      </c>
      <c r="AI5" s="63">
        <v>40</v>
      </c>
      <c r="AJ5" s="58">
        <v>3.33</v>
      </c>
      <c r="AK5" s="58">
        <v>1.84</v>
      </c>
      <c r="AL5" s="58">
        <v>0.65</v>
      </c>
      <c r="AM5" s="63">
        <v>16.7</v>
      </c>
      <c r="AN5" s="58">
        <v>4.53</v>
      </c>
      <c r="AO5" s="63">
        <v>1</v>
      </c>
      <c r="AP5" s="63">
        <v>9.6</v>
      </c>
      <c r="AQ5" s="15">
        <v>0.3</v>
      </c>
      <c r="AR5" s="58">
        <v>0.66</v>
      </c>
      <c r="AS5" s="15">
        <v>20</v>
      </c>
      <c r="AT5" s="58">
        <v>0.28000000000000003</v>
      </c>
      <c r="AU5" s="63">
        <v>2.6</v>
      </c>
      <c r="AV5" s="15">
        <v>8</v>
      </c>
      <c r="AW5" s="63">
        <v>18.899999999999999</v>
      </c>
      <c r="AX5" s="15">
        <v>50</v>
      </c>
      <c r="AY5" s="82">
        <v>0.48199999999999998</v>
      </c>
      <c r="AZ5" s="58">
        <v>5.31</v>
      </c>
      <c r="BA5" s="58">
        <v>5.63</v>
      </c>
      <c r="BB5" s="63">
        <v>11.8</v>
      </c>
      <c r="BC5" s="63">
        <v>23.2</v>
      </c>
      <c r="BD5" s="58">
        <v>5.24</v>
      </c>
      <c r="BE5" s="63">
        <v>57.4</v>
      </c>
      <c r="BF5" s="15">
        <v>1</v>
      </c>
      <c r="BG5" s="15">
        <v>11</v>
      </c>
      <c r="BH5" s="15">
        <v>6</v>
      </c>
      <c r="BI5" s="58">
        <v>4.09</v>
      </c>
      <c r="BJ5" s="63">
        <v>1.8</v>
      </c>
      <c r="BK5" s="15">
        <v>314</v>
      </c>
      <c r="BL5" s="58">
        <v>0.9</v>
      </c>
      <c r="BM5" s="15">
        <v>0.48</v>
      </c>
      <c r="BN5" s="15" t="s">
        <v>174</v>
      </c>
      <c r="BO5" s="58">
        <v>5.96</v>
      </c>
      <c r="BP5" s="58">
        <v>0.22</v>
      </c>
      <c r="BQ5" s="15">
        <v>1.82</v>
      </c>
      <c r="BR5" s="15">
        <v>92</v>
      </c>
      <c r="BS5" s="15" t="s">
        <v>184</v>
      </c>
      <c r="BT5" s="15">
        <v>17.2</v>
      </c>
      <c r="BU5" s="15">
        <v>1.8</v>
      </c>
      <c r="BV5" s="15">
        <v>61</v>
      </c>
      <c r="BW5" s="15">
        <v>262</v>
      </c>
    </row>
    <row r="6" spans="1:75" s="11" customFormat="1" ht="15" customHeight="1">
      <c r="A6" s="26" t="s">
        <v>130</v>
      </c>
      <c r="B6" s="11" t="s">
        <v>152</v>
      </c>
      <c r="C6" s="26" t="s">
        <v>78</v>
      </c>
      <c r="D6" s="11">
        <v>14</v>
      </c>
      <c r="E6" s="175">
        <v>753693</v>
      </c>
      <c r="F6" s="175">
        <v>5596730</v>
      </c>
      <c r="G6" s="37">
        <v>0.4</v>
      </c>
      <c r="H6" s="37">
        <v>0.6</v>
      </c>
      <c r="I6" s="26" t="s">
        <v>49</v>
      </c>
      <c r="J6" s="41" t="s">
        <v>156</v>
      </c>
      <c r="K6" s="26" t="s">
        <v>54</v>
      </c>
      <c r="L6" s="26">
        <v>2023</v>
      </c>
      <c r="M6" s="63">
        <v>59.4</v>
      </c>
      <c r="N6" s="63">
        <v>15.2</v>
      </c>
      <c r="O6" s="58">
        <v>6.06</v>
      </c>
      <c r="P6" s="58">
        <v>0.06</v>
      </c>
      <c r="Q6" s="58">
        <v>4.7699999999999996</v>
      </c>
      <c r="R6" s="58">
        <v>2.92</v>
      </c>
      <c r="S6" s="58">
        <v>2.35</v>
      </c>
      <c r="T6" s="58">
        <v>2.33</v>
      </c>
      <c r="U6" s="58">
        <v>0.44</v>
      </c>
      <c r="V6" s="58">
        <v>0.06</v>
      </c>
      <c r="W6" s="63">
        <v>5.9</v>
      </c>
      <c r="X6" s="58">
        <v>99.49</v>
      </c>
      <c r="Y6" s="15" t="s">
        <v>174</v>
      </c>
      <c r="Z6" s="15" t="s">
        <v>174</v>
      </c>
      <c r="AA6" s="15">
        <v>495</v>
      </c>
      <c r="AB6" s="63" t="s">
        <v>174</v>
      </c>
      <c r="AC6" s="63">
        <v>0.2</v>
      </c>
      <c r="AD6" s="63">
        <v>0.2</v>
      </c>
      <c r="AE6" s="15">
        <v>45</v>
      </c>
      <c r="AF6" s="63">
        <v>22.7</v>
      </c>
      <c r="AG6" s="15">
        <v>202</v>
      </c>
      <c r="AH6" s="63">
        <v>4.2</v>
      </c>
      <c r="AI6" s="63">
        <v>35.700000000000003</v>
      </c>
      <c r="AJ6" s="58">
        <v>1.91</v>
      </c>
      <c r="AK6" s="58">
        <v>1.02</v>
      </c>
      <c r="AL6" s="58">
        <v>0.77</v>
      </c>
      <c r="AM6" s="63">
        <v>16.2</v>
      </c>
      <c r="AN6" s="58">
        <v>2.36</v>
      </c>
      <c r="AO6" s="63">
        <v>0.9</v>
      </c>
      <c r="AP6" s="63">
        <v>5.9</v>
      </c>
      <c r="AQ6" s="15" t="s">
        <v>174</v>
      </c>
      <c r="AR6" s="58">
        <v>0.44</v>
      </c>
      <c r="AS6" s="15">
        <v>24</v>
      </c>
      <c r="AT6" s="58">
        <v>0.13</v>
      </c>
      <c r="AU6" s="63">
        <v>1.4</v>
      </c>
      <c r="AV6" s="15">
        <v>6</v>
      </c>
      <c r="AW6" s="63">
        <v>18.8</v>
      </c>
      <c r="AX6" s="15">
        <v>117</v>
      </c>
      <c r="AY6" s="82">
        <v>0.36499999999999999</v>
      </c>
      <c r="AZ6" s="58">
        <v>4.29</v>
      </c>
      <c r="BA6" s="58">
        <v>4.96</v>
      </c>
      <c r="BB6" s="63">
        <v>10.199999999999999</v>
      </c>
      <c r="BC6" s="63">
        <v>19.899999999999999</v>
      </c>
      <c r="BD6" s="58">
        <v>7.04</v>
      </c>
      <c r="BE6" s="63">
        <v>77.900000000000006</v>
      </c>
      <c r="BF6" s="15">
        <v>1</v>
      </c>
      <c r="BG6" s="15">
        <v>9</v>
      </c>
      <c r="BH6" s="15">
        <v>25</v>
      </c>
      <c r="BI6" s="58">
        <v>2.64</v>
      </c>
      <c r="BJ6" s="63">
        <v>1.1000000000000001</v>
      </c>
      <c r="BK6" s="15">
        <v>274</v>
      </c>
      <c r="BL6" s="58">
        <v>0.44</v>
      </c>
      <c r="BM6" s="15">
        <v>0.27</v>
      </c>
      <c r="BN6" s="15">
        <v>0.2</v>
      </c>
      <c r="BO6" s="58">
        <v>3.67</v>
      </c>
      <c r="BP6" s="58">
        <v>0.1</v>
      </c>
      <c r="BQ6" s="15">
        <v>0.85</v>
      </c>
      <c r="BR6" s="15">
        <v>73</v>
      </c>
      <c r="BS6" s="15" t="s">
        <v>184</v>
      </c>
      <c r="BT6" s="58">
        <v>9.33</v>
      </c>
      <c r="BU6" s="58">
        <v>0.77</v>
      </c>
      <c r="BV6" s="15">
        <v>75</v>
      </c>
      <c r="BW6" s="15">
        <v>169</v>
      </c>
    </row>
    <row r="7" spans="1:75" s="11" customFormat="1" ht="15" customHeight="1">
      <c r="A7" s="26" t="s">
        <v>131</v>
      </c>
      <c r="B7" s="11" t="s">
        <v>152</v>
      </c>
      <c r="C7" s="26" t="s">
        <v>79</v>
      </c>
      <c r="D7" s="11">
        <v>14</v>
      </c>
      <c r="E7" s="175">
        <v>767166</v>
      </c>
      <c r="F7" s="175">
        <v>5594989</v>
      </c>
      <c r="G7" s="37">
        <v>0.4</v>
      </c>
      <c r="H7" s="37">
        <v>0.7</v>
      </c>
      <c r="I7" s="26" t="s">
        <v>49</v>
      </c>
      <c r="J7" s="41" t="s">
        <v>156</v>
      </c>
      <c r="K7" s="26" t="s">
        <v>54</v>
      </c>
      <c r="L7" s="26">
        <v>2023</v>
      </c>
      <c r="M7" s="63">
        <v>67.2</v>
      </c>
      <c r="N7" s="63">
        <v>14</v>
      </c>
      <c r="O7" s="58">
        <v>4.16</v>
      </c>
      <c r="P7" s="58">
        <v>0.05</v>
      </c>
      <c r="Q7" s="58">
        <v>1.71</v>
      </c>
      <c r="R7" s="58">
        <v>3.56</v>
      </c>
      <c r="S7" s="58">
        <v>3.44</v>
      </c>
      <c r="T7" s="58">
        <v>2.46</v>
      </c>
      <c r="U7" s="58">
        <v>0.51</v>
      </c>
      <c r="V7" s="58">
        <v>0.22</v>
      </c>
      <c r="W7" s="63">
        <v>2.4</v>
      </c>
      <c r="X7" s="58">
        <v>99.71</v>
      </c>
      <c r="Y7" s="15" t="s">
        <v>174</v>
      </c>
      <c r="Z7" s="15">
        <v>3.2</v>
      </c>
      <c r="AA7" s="15">
        <v>644</v>
      </c>
      <c r="AB7" s="63">
        <v>1.4</v>
      </c>
      <c r="AC7" s="63">
        <v>0.3</v>
      </c>
      <c r="AD7" s="63">
        <v>0.2</v>
      </c>
      <c r="AE7" s="15">
        <v>84</v>
      </c>
      <c r="AF7" s="63">
        <v>10.7</v>
      </c>
      <c r="AG7" s="15">
        <v>88</v>
      </c>
      <c r="AH7" s="63">
        <v>2.2999999999999998</v>
      </c>
      <c r="AI7" s="63">
        <v>25</v>
      </c>
      <c r="AJ7" s="58">
        <v>3.5</v>
      </c>
      <c r="AK7" s="58">
        <v>1.58</v>
      </c>
      <c r="AL7" s="58">
        <v>1.27</v>
      </c>
      <c r="AM7" s="63">
        <v>17.5</v>
      </c>
      <c r="AN7" s="58">
        <v>4.6900000000000004</v>
      </c>
      <c r="AO7" s="63">
        <v>0.8</v>
      </c>
      <c r="AP7" s="63">
        <v>10.9</v>
      </c>
      <c r="AQ7" s="15" t="s">
        <v>174</v>
      </c>
      <c r="AR7" s="58">
        <v>0.6</v>
      </c>
      <c r="AS7" s="15">
        <v>35</v>
      </c>
      <c r="AT7" s="58">
        <v>0.24</v>
      </c>
      <c r="AU7" s="63">
        <v>1.6</v>
      </c>
      <c r="AV7" s="15">
        <v>9</v>
      </c>
      <c r="AW7" s="63">
        <v>33</v>
      </c>
      <c r="AX7" s="15">
        <v>35</v>
      </c>
      <c r="AY7" s="82">
        <v>0.57099999999999995</v>
      </c>
      <c r="AZ7" s="58">
        <v>7.26</v>
      </c>
      <c r="BA7" s="58">
        <v>7.18</v>
      </c>
      <c r="BB7" s="63">
        <v>15.3</v>
      </c>
      <c r="BC7" s="63">
        <v>30.3</v>
      </c>
      <c r="BD7" s="58">
        <v>8.56</v>
      </c>
      <c r="BE7" s="63">
        <v>78.900000000000006</v>
      </c>
      <c r="BF7" s="15">
        <v>1</v>
      </c>
      <c r="BG7" s="15">
        <v>8</v>
      </c>
      <c r="BH7" s="15">
        <v>16</v>
      </c>
      <c r="BI7" s="58">
        <v>5.62</v>
      </c>
      <c r="BJ7" s="63">
        <v>0.8</v>
      </c>
      <c r="BK7" s="15">
        <v>411</v>
      </c>
      <c r="BL7" s="58">
        <v>0.8</v>
      </c>
      <c r="BM7" s="15">
        <v>0.54</v>
      </c>
      <c r="BN7" s="15">
        <v>0.5</v>
      </c>
      <c r="BO7" s="58">
        <v>11.5</v>
      </c>
      <c r="BP7" s="58">
        <v>0.19</v>
      </c>
      <c r="BQ7" s="15">
        <v>2.09</v>
      </c>
      <c r="BR7" s="15">
        <v>68</v>
      </c>
      <c r="BS7" s="15" t="s">
        <v>184</v>
      </c>
      <c r="BT7" s="58">
        <v>16.600000000000001</v>
      </c>
      <c r="BU7" s="58">
        <v>1.61</v>
      </c>
      <c r="BV7" s="15">
        <v>61</v>
      </c>
      <c r="BW7" s="15">
        <v>308</v>
      </c>
    </row>
    <row r="8" spans="1:75" s="11" customFormat="1" ht="15" customHeight="1">
      <c r="A8" s="26" t="s">
        <v>132</v>
      </c>
      <c r="B8" s="11" t="s">
        <v>152</v>
      </c>
      <c r="C8" s="26" t="s">
        <v>80</v>
      </c>
      <c r="D8" s="11">
        <v>14</v>
      </c>
      <c r="E8" s="175">
        <v>770524</v>
      </c>
      <c r="F8" s="175">
        <v>5592364</v>
      </c>
      <c r="G8" s="37">
        <v>0.4</v>
      </c>
      <c r="H8" s="37">
        <v>0.7</v>
      </c>
      <c r="I8" s="26" t="s">
        <v>49</v>
      </c>
      <c r="J8" s="41" t="s">
        <v>156</v>
      </c>
      <c r="K8" s="26" t="s">
        <v>54</v>
      </c>
      <c r="L8" s="26">
        <v>2023</v>
      </c>
      <c r="M8" s="63">
        <v>67</v>
      </c>
      <c r="N8" s="63">
        <v>14.7</v>
      </c>
      <c r="O8" s="58">
        <v>2.95</v>
      </c>
      <c r="P8" s="58">
        <v>0.05</v>
      </c>
      <c r="Q8" s="58">
        <v>1.2</v>
      </c>
      <c r="R8" s="58">
        <v>3.03</v>
      </c>
      <c r="S8" s="58">
        <v>3.6</v>
      </c>
      <c r="T8" s="58">
        <v>2.3199999999999998</v>
      </c>
      <c r="U8" s="58">
        <v>0.41</v>
      </c>
      <c r="V8" s="58">
        <v>0.17</v>
      </c>
      <c r="W8" s="63">
        <v>4.3</v>
      </c>
      <c r="X8" s="58">
        <v>99.73</v>
      </c>
      <c r="Y8" s="15">
        <v>0.3</v>
      </c>
      <c r="Z8" s="15" t="s">
        <v>174</v>
      </c>
      <c r="AA8" s="15">
        <v>593</v>
      </c>
      <c r="AB8" s="63" t="s">
        <v>174</v>
      </c>
      <c r="AC8" s="63" t="s">
        <v>174</v>
      </c>
      <c r="AD8" s="63">
        <v>0.2</v>
      </c>
      <c r="AE8" s="15">
        <v>81</v>
      </c>
      <c r="AF8" s="63">
        <v>7.7</v>
      </c>
      <c r="AG8" s="15">
        <v>61</v>
      </c>
      <c r="AH8" s="63">
        <v>1.3</v>
      </c>
      <c r="AI8" s="63">
        <v>28.6</v>
      </c>
      <c r="AJ8" s="58">
        <v>4.8600000000000003</v>
      </c>
      <c r="AK8" s="58">
        <v>2.94</v>
      </c>
      <c r="AL8" s="58">
        <v>1.03</v>
      </c>
      <c r="AM8" s="63">
        <v>17.399999999999999</v>
      </c>
      <c r="AN8" s="58">
        <v>5.6</v>
      </c>
      <c r="AO8" s="63">
        <v>1.1000000000000001</v>
      </c>
      <c r="AP8" s="63">
        <v>15.6</v>
      </c>
      <c r="AQ8" s="15" t="s">
        <v>174</v>
      </c>
      <c r="AR8" s="58">
        <v>0.87</v>
      </c>
      <c r="AS8" s="15">
        <v>38</v>
      </c>
      <c r="AT8" s="58">
        <v>0.37</v>
      </c>
      <c r="AU8" s="63">
        <v>5.3</v>
      </c>
      <c r="AV8" s="15">
        <v>9</v>
      </c>
      <c r="AW8" s="63">
        <v>31.8</v>
      </c>
      <c r="AX8" s="15">
        <v>27</v>
      </c>
      <c r="AY8" s="82">
        <v>0.45300000000000001</v>
      </c>
      <c r="AZ8" s="58">
        <v>7.87</v>
      </c>
      <c r="BA8" s="58">
        <v>8</v>
      </c>
      <c r="BB8" s="63">
        <v>16.100000000000001</v>
      </c>
      <c r="BC8" s="63">
        <v>32.4</v>
      </c>
      <c r="BD8" s="58">
        <v>8.8000000000000007</v>
      </c>
      <c r="BE8" s="63">
        <v>63.4</v>
      </c>
      <c r="BF8" s="15">
        <v>1</v>
      </c>
      <c r="BG8" s="15">
        <v>7</v>
      </c>
      <c r="BH8" s="15">
        <v>11</v>
      </c>
      <c r="BI8" s="58">
        <v>6.27</v>
      </c>
      <c r="BJ8" s="63">
        <v>1.3</v>
      </c>
      <c r="BK8" s="15">
        <v>405</v>
      </c>
      <c r="BL8" s="58">
        <v>0.83</v>
      </c>
      <c r="BM8" s="15">
        <v>0.7</v>
      </c>
      <c r="BN8" s="15" t="s">
        <v>174</v>
      </c>
      <c r="BO8" s="58">
        <v>17.100000000000001</v>
      </c>
      <c r="BP8" s="58">
        <v>0.33</v>
      </c>
      <c r="BQ8" s="15">
        <v>28.4</v>
      </c>
      <c r="BR8" s="15">
        <v>47</v>
      </c>
      <c r="BS8" s="15" t="s">
        <v>184</v>
      </c>
      <c r="BT8" s="58">
        <v>23.4</v>
      </c>
      <c r="BU8" s="58">
        <v>2.69</v>
      </c>
      <c r="BV8" s="15">
        <v>48</v>
      </c>
      <c r="BW8" s="15">
        <v>391</v>
      </c>
    </row>
    <row r="9" spans="1:75" s="11" customFormat="1" ht="15" customHeight="1">
      <c r="A9" s="26" t="s">
        <v>133</v>
      </c>
      <c r="B9" s="11" t="s">
        <v>152</v>
      </c>
      <c r="C9" s="26" t="s">
        <v>81</v>
      </c>
      <c r="D9" s="11">
        <v>14</v>
      </c>
      <c r="E9" s="175">
        <v>769664</v>
      </c>
      <c r="F9" s="175">
        <v>5589968</v>
      </c>
      <c r="G9" s="37">
        <v>0.5</v>
      </c>
      <c r="H9" s="37">
        <v>0.8</v>
      </c>
      <c r="I9" s="26" t="s">
        <v>49</v>
      </c>
      <c r="J9" s="41" t="s">
        <v>156</v>
      </c>
      <c r="K9" s="26" t="s">
        <v>54</v>
      </c>
      <c r="L9" s="26">
        <v>2023</v>
      </c>
      <c r="M9" s="63">
        <v>70</v>
      </c>
      <c r="N9" s="63">
        <v>14.2</v>
      </c>
      <c r="O9" s="58">
        <v>2.98</v>
      </c>
      <c r="P9" s="58">
        <v>0.04</v>
      </c>
      <c r="Q9" s="58">
        <v>1.1499999999999999</v>
      </c>
      <c r="R9" s="58">
        <v>2.82</v>
      </c>
      <c r="S9" s="58">
        <v>3.54</v>
      </c>
      <c r="T9" s="58">
        <v>2.41</v>
      </c>
      <c r="U9" s="58">
        <v>0.41</v>
      </c>
      <c r="V9" s="58">
        <v>0.1</v>
      </c>
      <c r="W9" s="63">
        <v>2.1</v>
      </c>
      <c r="X9" s="58">
        <v>99.75</v>
      </c>
      <c r="Y9" s="15">
        <v>0.1</v>
      </c>
      <c r="Z9" s="15">
        <v>2.5</v>
      </c>
      <c r="AA9" s="15">
        <v>559</v>
      </c>
      <c r="AB9" s="63">
        <v>1.6</v>
      </c>
      <c r="AC9" s="63">
        <v>0.2</v>
      </c>
      <c r="AD9" s="63" t="s">
        <v>174</v>
      </c>
      <c r="AE9" s="15">
        <v>40</v>
      </c>
      <c r="AF9" s="63">
        <v>7.7</v>
      </c>
      <c r="AG9" s="15">
        <v>52</v>
      </c>
      <c r="AH9" s="63">
        <v>2.1</v>
      </c>
      <c r="AI9" s="63">
        <v>10</v>
      </c>
      <c r="AJ9" s="58">
        <v>2.9</v>
      </c>
      <c r="AK9" s="58">
        <v>2.04</v>
      </c>
      <c r="AL9" s="58">
        <v>0.9</v>
      </c>
      <c r="AM9" s="63">
        <v>16.399999999999999</v>
      </c>
      <c r="AN9" s="58">
        <v>3.02</v>
      </c>
      <c r="AO9" s="63">
        <v>0.7</v>
      </c>
      <c r="AP9" s="63">
        <v>10.5</v>
      </c>
      <c r="AQ9" s="15" t="s">
        <v>174</v>
      </c>
      <c r="AR9" s="58">
        <v>0.62</v>
      </c>
      <c r="AS9" s="15">
        <v>20</v>
      </c>
      <c r="AT9" s="58">
        <v>0.3</v>
      </c>
      <c r="AU9" s="63">
        <v>1.5</v>
      </c>
      <c r="AV9" s="15">
        <v>8</v>
      </c>
      <c r="AW9" s="63">
        <v>19</v>
      </c>
      <c r="AX9" s="15">
        <v>20</v>
      </c>
      <c r="AY9" s="82">
        <v>0.47</v>
      </c>
      <c r="AZ9" s="58">
        <v>7.42</v>
      </c>
      <c r="BA9" s="58">
        <v>7.85</v>
      </c>
      <c r="BB9" s="63">
        <v>15.9</v>
      </c>
      <c r="BC9" s="63">
        <v>31.6</v>
      </c>
      <c r="BD9" s="58">
        <v>5.46</v>
      </c>
      <c r="BE9" s="63">
        <v>84</v>
      </c>
      <c r="BF9" s="15">
        <v>1</v>
      </c>
      <c r="BG9" s="15">
        <v>6</v>
      </c>
      <c r="BH9" s="15">
        <v>15</v>
      </c>
      <c r="BI9" s="58">
        <v>3.88</v>
      </c>
      <c r="BJ9" s="63">
        <v>1.6</v>
      </c>
      <c r="BK9" s="15">
        <v>371</v>
      </c>
      <c r="BL9" s="58">
        <v>0.81</v>
      </c>
      <c r="BM9" s="15">
        <v>0.46</v>
      </c>
      <c r="BN9" s="15">
        <v>0.3</v>
      </c>
      <c r="BO9" s="58">
        <v>7.1</v>
      </c>
      <c r="BP9" s="58">
        <v>0.28000000000000003</v>
      </c>
      <c r="BQ9" s="15">
        <v>2.96</v>
      </c>
      <c r="BR9" s="15">
        <v>56</v>
      </c>
      <c r="BS9" s="15" t="s">
        <v>184</v>
      </c>
      <c r="BT9" s="58">
        <v>17.100000000000001</v>
      </c>
      <c r="BU9" s="58">
        <v>1.93</v>
      </c>
      <c r="BV9" s="15">
        <v>44</v>
      </c>
      <c r="BW9" s="15">
        <v>282</v>
      </c>
    </row>
    <row r="10" spans="1:75" s="11" customFormat="1" ht="15" customHeight="1">
      <c r="A10" s="26" t="s">
        <v>134</v>
      </c>
      <c r="B10" s="11" t="s">
        <v>73</v>
      </c>
      <c r="C10" s="26" t="s">
        <v>82</v>
      </c>
      <c r="D10" s="11">
        <v>14</v>
      </c>
      <c r="E10" s="175">
        <v>751326</v>
      </c>
      <c r="F10" s="175">
        <v>5593876</v>
      </c>
      <c r="G10" s="37">
        <v>2.5</v>
      </c>
      <c r="H10" s="37">
        <v>2.6</v>
      </c>
      <c r="I10" s="26" t="s">
        <v>49</v>
      </c>
      <c r="J10" s="41" t="s">
        <v>156</v>
      </c>
      <c r="K10" s="26" t="s">
        <v>54</v>
      </c>
      <c r="L10" s="26">
        <v>2023</v>
      </c>
      <c r="M10" s="63">
        <v>64.2</v>
      </c>
      <c r="N10" s="63">
        <v>15.1</v>
      </c>
      <c r="O10" s="58">
        <v>5.84</v>
      </c>
      <c r="P10" s="58">
        <v>0.08</v>
      </c>
      <c r="Q10" s="58">
        <v>2</v>
      </c>
      <c r="R10" s="58">
        <v>2.92</v>
      </c>
      <c r="S10" s="58">
        <v>3.11</v>
      </c>
      <c r="T10" s="58">
        <v>2.74</v>
      </c>
      <c r="U10" s="58">
        <v>0.49</v>
      </c>
      <c r="V10" s="58">
        <v>0.17</v>
      </c>
      <c r="W10" s="63">
        <v>3.2</v>
      </c>
      <c r="X10" s="58">
        <v>99.85</v>
      </c>
      <c r="Y10" s="15" t="s">
        <v>174</v>
      </c>
      <c r="Z10" s="15">
        <v>41.7</v>
      </c>
      <c r="AA10" s="15">
        <v>546</v>
      </c>
      <c r="AB10" s="63">
        <v>2.2000000000000002</v>
      </c>
      <c r="AC10" s="63">
        <v>0.2</v>
      </c>
      <c r="AD10" s="63" t="s">
        <v>174</v>
      </c>
      <c r="AE10" s="15">
        <v>83</v>
      </c>
      <c r="AF10" s="63">
        <v>16.7</v>
      </c>
      <c r="AG10" s="15">
        <v>94</v>
      </c>
      <c r="AH10" s="63">
        <v>5.8</v>
      </c>
      <c r="AI10" s="63">
        <v>83.4</v>
      </c>
      <c r="AJ10" s="58">
        <v>3.63</v>
      </c>
      <c r="AK10" s="58">
        <v>1.92</v>
      </c>
      <c r="AL10" s="58">
        <v>1.26</v>
      </c>
      <c r="AM10" s="63">
        <v>20.8</v>
      </c>
      <c r="AN10" s="58">
        <v>5.35</v>
      </c>
      <c r="AO10" s="63">
        <v>0.9</v>
      </c>
      <c r="AP10" s="63">
        <v>7</v>
      </c>
      <c r="AQ10" s="15">
        <v>1.1000000000000001</v>
      </c>
      <c r="AR10" s="58">
        <v>0.78</v>
      </c>
      <c r="AS10" s="15">
        <v>37</v>
      </c>
      <c r="AT10" s="58">
        <v>0.21</v>
      </c>
      <c r="AU10" s="63">
        <v>2.6</v>
      </c>
      <c r="AV10" s="15">
        <v>7</v>
      </c>
      <c r="AW10" s="63">
        <v>34.9</v>
      </c>
      <c r="AX10" s="15">
        <v>57</v>
      </c>
      <c r="AY10" s="82">
        <v>0.54900000000000004</v>
      </c>
      <c r="AZ10" s="58">
        <v>8.6199999999999992</v>
      </c>
      <c r="BA10" s="58">
        <v>8.0500000000000007</v>
      </c>
      <c r="BB10" s="63">
        <v>19.2</v>
      </c>
      <c r="BC10" s="63">
        <v>36.4</v>
      </c>
      <c r="BD10" s="58">
        <v>9.76</v>
      </c>
      <c r="BE10" s="63">
        <v>94.2</v>
      </c>
      <c r="BF10" s="15">
        <v>1</v>
      </c>
      <c r="BG10" s="15">
        <v>10</v>
      </c>
      <c r="BH10" s="15">
        <v>28</v>
      </c>
      <c r="BI10" s="58">
        <v>6.62</v>
      </c>
      <c r="BJ10" s="63">
        <v>2.6</v>
      </c>
      <c r="BK10" s="15">
        <v>334</v>
      </c>
      <c r="BL10" s="58">
        <v>0.81</v>
      </c>
      <c r="BM10" s="15">
        <v>0.62</v>
      </c>
      <c r="BN10" s="15">
        <v>0.2</v>
      </c>
      <c r="BO10" s="58">
        <v>11.6</v>
      </c>
      <c r="BP10" s="58">
        <v>0.21</v>
      </c>
      <c r="BQ10" s="15">
        <v>2.58</v>
      </c>
      <c r="BR10" s="15">
        <v>90</v>
      </c>
      <c r="BS10" s="15" t="s">
        <v>184</v>
      </c>
      <c r="BT10" s="58">
        <v>16.7</v>
      </c>
      <c r="BU10" s="58">
        <v>1.8</v>
      </c>
      <c r="BV10" s="15">
        <v>70</v>
      </c>
      <c r="BW10" s="15">
        <v>185</v>
      </c>
    </row>
    <row r="11" spans="1:75" s="11" customFormat="1" ht="15" customHeight="1">
      <c r="A11" s="26" t="s">
        <v>135</v>
      </c>
      <c r="B11" s="11" t="s">
        <v>152</v>
      </c>
      <c r="C11" s="26" t="s">
        <v>83</v>
      </c>
      <c r="D11" s="11">
        <v>14</v>
      </c>
      <c r="E11" s="175">
        <v>750285</v>
      </c>
      <c r="F11" s="175">
        <v>5612554</v>
      </c>
      <c r="G11" s="37">
        <v>0.7</v>
      </c>
      <c r="H11" s="37">
        <v>1</v>
      </c>
      <c r="I11" s="26" t="s">
        <v>49</v>
      </c>
      <c r="J11" s="41" t="s">
        <v>156</v>
      </c>
      <c r="K11" s="26" t="s">
        <v>54</v>
      </c>
      <c r="L11" s="26">
        <v>2023</v>
      </c>
      <c r="M11" s="63">
        <v>66.5</v>
      </c>
      <c r="N11" s="63">
        <v>13.9</v>
      </c>
      <c r="O11" s="58">
        <v>4.82</v>
      </c>
      <c r="P11" s="58">
        <v>0.06</v>
      </c>
      <c r="Q11" s="58">
        <v>2.31</v>
      </c>
      <c r="R11" s="58">
        <v>4.01</v>
      </c>
      <c r="S11" s="58">
        <v>3.56</v>
      </c>
      <c r="T11" s="58">
        <v>1.91</v>
      </c>
      <c r="U11" s="58">
        <v>0.52</v>
      </c>
      <c r="V11" s="58">
        <v>0.18</v>
      </c>
      <c r="W11" s="63">
        <v>2.1</v>
      </c>
      <c r="X11" s="58">
        <v>99.87</v>
      </c>
      <c r="Y11" s="15" t="s">
        <v>174</v>
      </c>
      <c r="Z11" s="15">
        <v>2.6</v>
      </c>
      <c r="AA11" s="15">
        <v>485</v>
      </c>
      <c r="AB11" s="63">
        <v>3</v>
      </c>
      <c r="AC11" s="63">
        <v>0.2</v>
      </c>
      <c r="AD11" s="63" t="s">
        <v>174</v>
      </c>
      <c r="AE11" s="15">
        <v>54</v>
      </c>
      <c r="AF11" s="63">
        <v>14.8</v>
      </c>
      <c r="AG11" s="15">
        <v>169</v>
      </c>
      <c r="AH11" s="63">
        <v>2.7</v>
      </c>
      <c r="AI11" s="63">
        <v>32.299999999999997</v>
      </c>
      <c r="AJ11" s="58">
        <v>2.52</v>
      </c>
      <c r="AK11" s="58">
        <v>1.25</v>
      </c>
      <c r="AL11" s="58">
        <v>0.77</v>
      </c>
      <c r="AM11" s="63">
        <v>17</v>
      </c>
      <c r="AN11" s="58">
        <v>3.35</v>
      </c>
      <c r="AO11" s="63">
        <v>1.1000000000000001</v>
      </c>
      <c r="AP11" s="63">
        <v>9.1</v>
      </c>
      <c r="AQ11" s="15">
        <v>0.4</v>
      </c>
      <c r="AR11" s="58">
        <v>0.47</v>
      </c>
      <c r="AS11" s="15">
        <v>19</v>
      </c>
      <c r="AT11" s="58">
        <v>0.2</v>
      </c>
      <c r="AU11" s="63">
        <v>1.6</v>
      </c>
      <c r="AV11" s="15">
        <v>6</v>
      </c>
      <c r="AW11" s="63">
        <v>20</v>
      </c>
      <c r="AX11" s="15">
        <v>72</v>
      </c>
      <c r="AY11" s="82">
        <v>0.35699999999999998</v>
      </c>
      <c r="AZ11" s="58">
        <v>6.76</v>
      </c>
      <c r="BA11" s="58">
        <v>6.2</v>
      </c>
      <c r="BB11" s="63">
        <v>13.3</v>
      </c>
      <c r="BC11" s="63">
        <v>26.6</v>
      </c>
      <c r="BD11" s="58">
        <v>5.26</v>
      </c>
      <c r="BE11" s="63">
        <v>58.3</v>
      </c>
      <c r="BF11" s="15">
        <v>1</v>
      </c>
      <c r="BG11" s="15">
        <v>9</v>
      </c>
      <c r="BH11" s="15">
        <v>2</v>
      </c>
      <c r="BI11" s="58">
        <v>4.0199999999999996</v>
      </c>
      <c r="BJ11" s="63">
        <v>1.2</v>
      </c>
      <c r="BK11" s="15">
        <v>409</v>
      </c>
      <c r="BL11" s="58">
        <v>0.66</v>
      </c>
      <c r="BM11" s="15">
        <v>0.49</v>
      </c>
      <c r="BN11" s="15">
        <v>1.1000000000000001</v>
      </c>
      <c r="BO11" s="58">
        <v>6.76</v>
      </c>
      <c r="BP11" s="58">
        <v>0.17</v>
      </c>
      <c r="BQ11" s="15">
        <v>1.96</v>
      </c>
      <c r="BR11" s="15">
        <v>84</v>
      </c>
      <c r="BS11" s="15" t="s">
        <v>184</v>
      </c>
      <c r="BT11" s="58">
        <v>13.2</v>
      </c>
      <c r="BU11" s="58">
        <v>1.46</v>
      </c>
      <c r="BV11" s="15">
        <v>53</v>
      </c>
      <c r="BW11" s="15">
        <v>265</v>
      </c>
    </row>
    <row r="12" spans="1:75" s="11" customFormat="1" ht="15" customHeight="1">
      <c r="A12" s="26" t="s">
        <v>136</v>
      </c>
      <c r="B12" s="11" t="s">
        <v>152</v>
      </c>
      <c r="C12" s="26" t="s">
        <v>84</v>
      </c>
      <c r="D12" s="11">
        <v>14</v>
      </c>
      <c r="E12" s="175">
        <v>749922</v>
      </c>
      <c r="F12" s="175">
        <v>5612592</v>
      </c>
      <c r="G12" s="37">
        <v>0.4</v>
      </c>
      <c r="H12" s="37">
        <v>0.7</v>
      </c>
      <c r="I12" s="26" t="s">
        <v>49</v>
      </c>
      <c r="J12" s="41" t="s">
        <v>156</v>
      </c>
      <c r="K12" s="26" t="s">
        <v>54</v>
      </c>
      <c r="L12" s="26">
        <v>2023</v>
      </c>
      <c r="M12" s="63">
        <v>67.3</v>
      </c>
      <c r="N12" s="63">
        <v>13.8</v>
      </c>
      <c r="O12" s="58">
        <v>4.1399999999999997</v>
      </c>
      <c r="P12" s="58">
        <v>0.06</v>
      </c>
      <c r="Q12" s="58">
        <v>2</v>
      </c>
      <c r="R12" s="58">
        <v>4.37</v>
      </c>
      <c r="S12" s="58">
        <v>3.93</v>
      </c>
      <c r="T12" s="58">
        <v>2</v>
      </c>
      <c r="U12" s="58">
        <v>0.46</v>
      </c>
      <c r="V12" s="58">
        <v>0.18</v>
      </c>
      <c r="W12" s="63">
        <v>1.2</v>
      </c>
      <c r="X12" s="58">
        <v>99.44</v>
      </c>
      <c r="Y12" s="15" t="s">
        <v>174</v>
      </c>
      <c r="Z12" s="15">
        <v>0.4</v>
      </c>
      <c r="AA12" s="15">
        <v>492</v>
      </c>
      <c r="AB12" s="63">
        <v>1.3</v>
      </c>
      <c r="AC12" s="63">
        <v>0.1</v>
      </c>
      <c r="AD12" s="63">
        <v>0.2</v>
      </c>
      <c r="AE12" s="15">
        <v>49</v>
      </c>
      <c r="AF12" s="63">
        <v>11</v>
      </c>
      <c r="AG12" s="15">
        <v>123</v>
      </c>
      <c r="AH12" s="63">
        <v>2.1</v>
      </c>
      <c r="AI12" s="63">
        <v>25.8</v>
      </c>
      <c r="AJ12" s="58">
        <v>2.87</v>
      </c>
      <c r="AK12" s="58">
        <v>1.39</v>
      </c>
      <c r="AL12" s="58">
        <v>0.95</v>
      </c>
      <c r="AM12" s="63">
        <v>16.899999999999999</v>
      </c>
      <c r="AN12" s="58">
        <v>4.76</v>
      </c>
      <c r="AO12" s="63">
        <v>1</v>
      </c>
      <c r="AP12" s="63">
        <v>7.3</v>
      </c>
      <c r="AQ12" s="15" t="s">
        <v>174</v>
      </c>
      <c r="AR12" s="58">
        <v>0.52</v>
      </c>
      <c r="AS12" s="15">
        <v>22</v>
      </c>
      <c r="AT12" s="58">
        <v>0.21</v>
      </c>
      <c r="AU12" s="63">
        <v>1.2</v>
      </c>
      <c r="AV12" s="15">
        <v>4</v>
      </c>
      <c r="AW12" s="63">
        <v>23.6</v>
      </c>
      <c r="AX12" s="15">
        <v>52</v>
      </c>
      <c r="AY12" s="82">
        <v>0.36499999999999999</v>
      </c>
      <c r="AZ12" s="58">
        <v>6.15</v>
      </c>
      <c r="BA12" s="58">
        <v>5.42</v>
      </c>
      <c r="BB12" s="63">
        <v>11.8</v>
      </c>
      <c r="BC12" s="63">
        <v>23.7</v>
      </c>
      <c r="BD12" s="58">
        <v>9.65</v>
      </c>
      <c r="BE12" s="63">
        <v>46.7</v>
      </c>
      <c r="BF12" s="15">
        <v>1</v>
      </c>
      <c r="BG12" s="15">
        <v>8</v>
      </c>
      <c r="BH12" s="15">
        <v>26</v>
      </c>
      <c r="BI12" s="58">
        <v>4.1399999999999997</v>
      </c>
      <c r="BJ12" s="63">
        <v>0.9</v>
      </c>
      <c r="BK12" s="15">
        <v>411</v>
      </c>
      <c r="BL12" s="58">
        <v>0.55000000000000004</v>
      </c>
      <c r="BM12" s="15">
        <v>0.39</v>
      </c>
      <c r="BN12" s="15">
        <v>0.7</v>
      </c>
      <c r="BO12" s="58">
        <v>5.86</v>
      </c>
      <c r="BP12" s="58">
        <v>0.13</v>
      </c>
      <c r="BQ12" s="15">
        <v>1.24</v>
      </c>
      <c r="BR12" s="15">
        <v>71</v>
      </c>
      <c r="BS12" s="15" t="s">
        <v>184</v>
      </c>
      <c r="BT12" s="58">
        <v>12.8</v>
      </c>
      <c r="BU12" s="58">
        <v>1.34</v>
      </c>
      <c r="BV12" s="15">
        <v>48</v>
      </c>
      <c r="BW12" s="15">
        <v>202</v>
      </c>
    </row>
    <row r="13" spans="1:75" s="11" customFormat="1" ht="15" customHeight="1">
      <c r="A13" s="26" t="s">
        <v>137</v>
      </c>
      <c r="B13" s="11" t="s">
        <v>152</v>
      </c>
      <c r="C13" s="26" t="s">
        <v>85</v>
      </c>
      <c r="D13" s="11">
        <v>14</v>
      </c>
      <c r="E13" s="175">
        <v>748088</v>
      </c>
      <c r="F13" s="175">
        <v>5612839</v>
      </c>
      <c r="G13" s="37">
        <v>0.3</v>
      </c>
      <c r="H13" s="37">
        <v>0.5</v>
      </c>
      <c r="I13" s="26" t="s">
        <v>49</v>
      </c>
      <c r="J13" s="41" t="s">
        <v>156</v>
      </c>
      <c r="K13" s="26" t="s">
        <v>372</v>
      </c>
      <c r="L13" s="26">
        <v>2023</v>
      </c>
      <c r="M13" s="63">
        <v>60.3</v>
      </c>
      <c r="N13" s="63">
        <v>15.3</v>
      </c>
      <c r="O13" s="58">
        <v>6.44</v>
      </c>
      <c r="P13" s="58">
        <v>0.08</v>
      </c>
      <c r="Q13" s="58">
        <v>2.84</v>
      </c>
      <c r="R13" s="58">
        <v>4.0999999999999996</v>
      </c>
      <c r="S13" s="58">
        <v>3.07</v>
      </c>
      <c r="T13" s="58">
        <v>1.83</v>
      </c>
      <c r="U13" s="58">
        <v>0.64</v>
      </c>
      <c r="V13" s="58">
        <v>0.16</v>
      </c>
      <c r="W13" s="63">
        <v>4.8</v>
      </c>
      <c r="X13" s="58">
        <v>99.56</v>
      </c>
      <c r="Y13" s="15" t="s">
        <v>174</v>
      </c>
      <c r="Z13" s="15" t="s">
        <v>174</v>
      </c>
      <c r="AA13" s="15">
        <v>469</v>
      </c>
      <c r="AB13" s="63">
        <v>0.3</v>
      </c>
      <c r="AC13" s="63">
        <v>0.4</v>
      </c>
      <c r="AD13" s="63" t="s">
        <v>174</v>
      </c>
      <c r="AE13" s="15">
        <v>52</v>
      </c>
      <c r="AF13" s="63">
        <v>19.100000000000001</v>
      </c>
      <c r="AG13" s="15">
        <v>157</v>
      </c>
      <c r="AH13" s="63">
        <v>3.6</v>
      </c>
      <c r="AI13" s="63">
        <v>60.1</v>
      </c>
      <c r="AJ13" s="58">
        <v>2.94</v>
      </c>
      <c r="AK13" s="58">
        <v>1.49</v>
      </c>
      <c r="AL13" s="58">
        <v>0.83</v>
      </c>
      <c r="AM13" s="63">
        <v>18.2</v>
      </c>
      <c r="AN13" s="58">
        <v>3.28</v>
      </c>
      <c r="AO13" s="63">
        <v>1.5</v>
      </c>
      <c r="AP13" s="63">
        <v>7.3</v>
      </c>
      <c r="AQ13" s="15" t="s">
        <v>174</v>
      </c>
      <c r="AR13" s="58">
        <v>0.63</v>
      </c>
      <c r="AS13" s="15">
        <v>19</v>
      </c>
      <c r="AT13" s="58">
        <v>0.21</v>
      </c>
      <c r="AU13" s="63">
        <v>1.3</v>
      </c>
      <c r="AV13" s="15">
        <v>5</v>
      </c>
      <c r="AW13" s="63">
        <v>18.2</v>
      </c>
      <c r="AX13" s="15">
        <v>73</v>
      </c>
      <c r="AY13" s="82">
        <v>0.36399999999999999</v>
      </c>
      <c r="AZ13" s="58">
        <v>6.62</v>
      </c>
      <c r="BA13" s="58">
        <v>6.16</v>
      </c>
      <c r="BB13" s="63">
        <v>12.6</v>
      </c>
      <c r="BC13" s="63">
        <v>25.8</v>
      </c>
      <c r="BD13" s="58">
        <v>6.92</v>
      </c>
      <c r="BE13" s="63">
        <v>54.6</v>
      </c>
      <c r="BF13" s="15">
        <v>1</v>
      </c>
      <c r="BG13" s="15">
        <v>12</v>
      </c>
      <c r="BH13" s="15">
        <v>8</v>
      </c>
      <c r="BI13" s="58">
        <v>3.82</v>
      </c>
      <c r="BJ13" s="63">
        <v>2</v>
      </c>
      <c r="BK13" s="15">
        <v>305</v>
      </c>
      <c r="BL13" s="58">
        <v>1.03</v>
      </c>
      <c r="BM13" s="15">
        <v>0.47</v>
      </c>
      <c r="BN13" s="15">
        <v>0.4</v>
      </c>
      <c r="BO13" s="58">
        <v>7.36</v>
      </c>
      <c r="BP13" s="58">
        <v>0.19</v>
      </c>
      <c r="BQ13" s="15">
        <v>1.25</v>
      </c>
      <c r="BR13" s="15">
        <v>107</v>
      </c>
      <c r="BS13" s="15" t="s">
        <v>184</v>
      </c>
      <c r="BT13" s="58">
        <v>13.7</v>
      </c>
      <c r="BU13" s="58">
        <v>1.44</v>
      </c>
      <c r="BV13" s="15">
        <v>57</v>
      </c>
      <c r="BW13" s="15">
        <v>220</v>
      </c>
    </row>
    <row r="14" spans="1:75" s="11" customFormat="1" ht="15" customHeight="1">
      <c r="A14" s="26" t="s">
        <v>138</v>
      </c>
      <c r="B14" s="11" t="s">
        <v>152</v>
      </c>
      <c r="C14" s="26" t="s">
        <v>86</v>
      </c>
      <c r="D14" s="11">
        <v>14</v>
      </c>
      <c r="E14" s="175">
        <v>748978</v>
      </c>
      <c r="F14" s="175">
        <v>5612770</v>
      </c>
      <c r="G14" s="37">
        <v>0.6</v>
      </c>
      <c r="H14" s="37">
        <v>1</v>
      </c>
      <c r="I14" s="26" t="s">
        <v>49</v>
      </c>
      <c r="J14" s="41" t="s">
        <v>156</v>
      </c>
      <c r="K14" s="26" t="s">
        <v>54</v>
      </c>
      <c r="L14" s="26">
        <v>2023</v>
      </c>
      <c r="M14" s="63">
        <v>65.2</v>
      </c>
      <c r="N14" s="63">
        <v>12.9</v>
      </c>
      <c r="O14" s="58">
        <v>5.1100000000000003</v>
      </c>
      <c r="P14" s="58">
        <v>7.0000000000000007E-2</v>
      </c>
      <c r="Q14" s="58">
        <v>4.34</v>
      </c>
      <c r="R14" s="58">
        <v>3.44</v>
      </c>
      <c r="S14" s="58">
        <v>3.2</v>
      </c>
      <c r="T14" s="58">
        <v>2.08</v>
      </c>
      <c r="U14" s="58">
        <v>0.49</v>
      </c>
      <c r="V14" s="58">
        <v>0.16</v>
      </c>
      <c r="W14" s="63">
        <v>2.6</v>
      </c>
      <c r="X14" s="58">
        <v>99.59</v>
      </c>
      <c r="Y14" s="15" t="s">
        <v>174</v>
      </c>
      <c r="Z14" s="15" t="s">
        <v>174</v>
      </c>
      <c r="AA14" s="15">
        <v>473</v>
      </c>
      <c r="AB14" s="63">
        <v>1.1000000000000001</v>
      </c>
      <c r="AC14" s="63">
        <v>0.2</v>
      </c>
      <c r="AD14" s="63" t="s">
        <v>174</v>
      </c>
      <c r="AE14" s="15">
        <v>39</v>
      </c>
      <c r="AF14" s="63">
        <v>20.7</v>
      </c>
      <c r="AG14" s="15">
        <v>457</v>
      </c>
      <c r="AH14" s="63">
        <v>2.9</v>
      </c>
      <c r="AI14" s="63">
        <v>22.8</v>
      </c>
      <c r="AJ14" s="58">
        <v>2.54</v>
      </c>
      <c r="AK14" s="58">
        <v>1.03</v>
      </c>
      <c r="AL14" s="58">
        <v>0.94</v>
      </c>
      <c r="AM14" s="63">
        <v>15.6</v>
      </c>
      <c r="AN14" s="58">
        <v>2.6</v>
      </c>
      <c r="AO14" s="63">
        <v>1.4</v>
      </c>
      <c r="AP14" s="63">
        <v>9.1</v>
      </c>
      <c r="AQ14" s="15" t="s">
        <v>174</v>
      </c>
      <c r="AR14" s="58">
        <v>0.43</v>
      </c>
      <c r="AS14" s="15">
        <v>18</v>
      </c>
      <c r="AT14" s="58">
        <v>0.16</v>
      </c>
      <c r="AU14" s="63">
        <v>1.5</v>
      </c>
      <c r="AV14" s="15">
        <v>6</v>
      </c>
      <c r="AW14" s="63">
        <v>17.3</v>
      </c>
      <c r="AX14" s="15">
        <v>230</v>
      </c>
      <c r="AY14" s="82">
        <v>0.434</v>
      </c>
      <c r="AZ14" s="58">
        <v>5.63</v>
      </c>
      <c r="BA14" s="58">
        <v>6.14</v>
      </c>
      <c r="BB14" s="63">
        <v>13</v>
      </c>
      <c r="BC14" s="63">
        <v>25.2</v>
      </c>
      <c r="BD14" s="58">
        <v>4.53</v>
      </c>
      <c r="BE14" s="63">
        <v>66.7</v>
      </c>
      <c r="BF14" s="15">
        <v>1</v>
      </c>
      <c r="BG14" s="15">
        <v>9</v>
      </c>
      <c r="BH14" s="15">
        <v>2</v>
      </c>
      <c r="BI14" s="58">
        <v>3.32</v>
      </c>
      <c r="BJ14" s="63">
        <v>2.4</v>
      </c>
      <c r="BK14" s="15">
        <v>360</v>
      </c>
      <c r="BL14" s="58">
        <v>0.49</v>
      </c>
      <c r="BM14" s="15">
        <v>0.28999999999999998</v>
      </c>
      <c r="BN14" s="15">
        <v>0.8</v>
      </c>
      <c r="BO14" s="58">
        <v>5.78</v>
      </c>
      <c r="BP14" s="58">
        <v>0.12</v>
      </c>
      <c r="BQ14" s="15">
        <v>1.42</v>
      </c>
      <c r="BR14" s="15">
        <v>81</v>
      </c>
      <c r="BS14" s="15" t="s">
        <v>184</v>
      </c>
      <c r="BT14" s="58">
        <v>10.8</v>
      </c>
      <c r="BU14" s="58">
        <v>0.92</v>
      </c>
      <c r="BV14" s="15">
        <v>51</v>
      </c>
      <c r="BW14" s="15">
        <v>219</v>
      </c>
    </row>
    <row r="15" spans="1:75" s="11" customFormat="1" ht="15" customHeight="1">
      <c r="A15" s="26" t="s">
        <v>139</v>
      </c>
      <c r="B15" s="11" t="s">
        <v>152</v>
      </c>
      <c r="C15" s="26" t="s">
        <v>87</v>
      </c>
      <c r="D15" s="11">
        <v>14</v>
      </c>
      <c r="E15" s="175">
        <v>756901</v>
      </c>
      <c r="F15" s="175">
        <v>5599626</v>
      </c>
      <c r="G15" s="37">
        <v>0.4</v>
      </c>
      <c r="H15" s="37">
        <v>0.7</v>
      </c>
      <c r="I15" s="26" t="s">
        <v>49</v>
      </c>
      <c r="J15" s="41" t="s">
        <v>156</v>
      </c>
      <c r="K15" s="26" t="s">
        <v>372</v>
      </c>
      <c r="L15" s="26">
        <v>2023</v>
      </c>
      <c r="M15" s="63">
        <v>60.8</v>
      </c>
      <c r="N15" s="63">
        <v>14.2</v>
      </c>
      <c r="O15" s="58">
        <v>5.05</v>
      </c>
      <c r="P15" s="58">
        <v>0.06</v>
      </c>
      <c r="Q15" s="58">
        <v>1.81</v>
      </c>
      <c r="R15" s="58">
        <v>2.1</v>
      </c>
      <c r="S15" s="58">
        <v>2.2200000000000002</v>
      </c>
      <c r="T15" s="58">
        <v>2.0299999999999998</v>
      </c>
      <c r="U15" s="58">
        <v>0.68</v>
      </c>
      <c r="V15" s="58">
        <v>0.14000000000000001</v>
      </c>
      <c r="W15" s="63">
        <v>10.6</v>
      </c>
      <c r="X15" s="58">
        <v>99.69</v>
      </c>
      <c r="Y15" s="15" t="s">
        <v>174</v>
      </c>
      <c r="Z15" s="15">
        <v>0.1</v>
      </c>
      <c r="AA15" s="15">
        <v>472</v>
      </c>
      <c r="AB15" s="63">
        <v>1.4</v>
      </c>
      <c r="AC15" s="63">
        <v>0.6</v>
      </c>
      <c r="AD15" s="63">
        <v>0.1</v>
      </c>
      <c r="AE15" s="15">
        <v>91</v>
      </c>
      <c r="AF15" s="63">
        <v>12.3</v>
      </c>
      <c r="AG15" s="15">
        <v>92</v>
      </c>
      <c r="AH15" s="63">
        <v>5</v>
      </c>
      <c r="AI15" s="63">
        <v>34.4</v>
      </c>
      <c r="AJ15" s="58">
        <v>4.26</v>
      </c>
      <c r="AK15" s="58">
        <v>2.1</v>
      </c>
      <c r="AL15" s="58">
        <v>0.96</v>
      </c>
      <c r="AM15" s="63">
        <v>18.3</v>
      </c>
      <c r="AN15" s="58">
        <v>4.91</v>
      </c>
      <c r="AO15" s="63">
        <v>1</v>
      </c>
      <c r="AP15" s="63">
        <v>10.199999999999999</v>
      </c>
      <c r="AQ15" s="15" t="s">
        <v>174</v>
      </c>
      <c r="AR15" s="58">
        <v>0.8</v>
      </c>
      <c r="AS15" s="15">
        <v>43</v>
      </c>
      <c r="AT15" s="58">
        <v>0.3</v>
      </c>
      <c r="AU15" s="63">
        <v>4</v>
      </c>
      <c r="AV15" s="15">
        <v>12</v>
      </c>
      <c r="AW15" s="63">
        <v>36.799999999999997</v>
      </c>
      <c r="AX15" s="15">
        <v>36</v>
      </c>
      <c r="AY15" s="82">
        <v>0.61</v>
      </c>
      <c r="AZ15" s="58">
        <v>9.1300000000000008</v>
      </c>
      <c r="BA15" s="58">
        <v>8.1300000000000008</v>
      </c>
      <c r="BB15" s="63">
        <v>17.8</v>
      </c>
      <c r="BC15" s="63">
        <v>35.6</v>
      </c>
      <c r="BD15" s="58">
        <v>11.5</v>
      </c>
      <c r="BE15" s="63">
        <v>82.4</v>
      </c>
      <c r="BF15" s="15">
        <v>1</v>
      </c>
      <c r="BG15" s="15">
        <v>8</v>
      </c>
      <c r="BH15" s="15">
        <v>5</v>
      </c>
      <c r="BI15" s="58">
        <v>5.86</v>
      </c>
      <c r="BJ15" s="63">
        <v>2</v>
      </c>
      <c r="BK15" s="15">
        <v>227</v>
      </c>
      <c r="BL15" s="58">
        <v>1.31</v>
      </c>
      <c r="BM15" s="15">
        <v>0.54</v>
      </c>
      <c r="BN15" s="15">
        <v>0.5</v>
      </c>
      <c r="BO15" s="58">
        <v>15.4</v>
      </c>
      <c r="BP15" s="58">
        <v>0.31</v>
      </c>
      <c r="BQ15" s="15">
        <v>9.0500000000000007</v>
      </c>
      <c r="BR15" s="15">
        <v>90</v>
      </c>
      <c r="BS15" s="15" t="s">
        <v>184</v>
      </c>
      <c r="BT15" s="58">
        <v>20.100000000000001</v>
      </c>
      <c r="BU15" s="58">
        <v>2.12</v>
      </c>
      <c r="BV15" s="15">
        <v>68</v>
      </c>
      <c r="BW15" s="15">
        <v>270</v>
      </c>
    </row>
    <row r="16" spans="1:75" s="11" customFormat="1" ht="15" customHeight="1">
      <c r="A16" s="26" t="s">
        <v>140</v>
      </c>
      <c r="B16" s="11" t="s">
        <v>152</v>
      </c>
      <c r="C16" s="26" t="s">
        <v>88</v>
      </c>
      <c r="D16" s="11">
        <v>14</v>
      </c>
      <c r="E16" s="175">
        <v>754666</v>
      </c>
      <c r="F16" s="175">
        <v>5599974</v>
      </c>
      <c r="G16" s="37">
        <v>0.1</v>
      </c>
      <c r="H16" s="37">
        <v>0.4</v>
      </c>
      <c r="I16" s="26" t="s">
        <v>49</v>
      </c>
      <c r="J16" s="41" t="s">
        <v>156</v>
      </c>
      <c r="K16" s="26" t="s">
        <v>372</v>
      </c>
      <c r="L16" s="26">
        <v>2023</v>
      </c>
      <c r="M16" s="63">
        <v>67.400000000000006</v>
      </c>
      <c r="N16" s="63">
        <v>13.6</v>
      </c>
      <c r="O16" s="58">
        <v>3.75</v>
      </c>
      <c r="P16" s="58">
        <v>0.04</v>
      </c>
      <c r="Q16" s="58">
        <v>1.18</v>
      </c>
      <c r="R16" s="58">
        <v>2.02</v>
      </c>
      <c r="S16" s="58">
        <v>2.36</v>
      </c>
      <c r="T16" s="58">
        <v>2.2400000000000002</v>
      </c>
      <c r="U16" s="58">
        <v>0.55000000000000004</v>
      </c>
      <c r="V16" s="58">
        <v>0.06</v>
      </c>
      <c r="W16" s="63">
        <v>6.3</v>
      </c>
      <c r="X16" s="58">
        <v>99.5</v>
      </c>
      <c r="Y16" s="15">
        <v>0.1</v>
      </c>
      <c r="Z16" s="15">
        <v>0.6</v>
      </c>
      <c r="AA16" s="15">
        <v>576</v>
      </c>
      <c r="AB16" s="63">
        <v>1.1000000000000001</v>
      </c>
      <c r="AC16" s="63">
        <v>0.2</v>
      </c>
      <c r="AD16" s="63" t="s">
        <v>174</v>
      </c>
      <c r="AE16" s="15">
        <v>36</v>
      </c>
      <c r="AF16" s="63">
        <v>10.3</v>
      </c>
      <c r="AG16" s="15">
        <v>69</v>
      </c>
      <c r="AH16" s="63">
        <v>3.6</v>
      </c>
      <c r="AI16" s="63">
        <v>9.4</v>
      </c>
      <c r="AJ16" s="58">
        <v>2.52</v>
      </c>
      <c r="AK16" s="58">
        <v>1.75</v>
      </c>
      <c r="AL16" s="58">
        <v>0.67</v>
      </c>
      <c r="AM16" s="63">
        <v>16.8</v>
      </c>
      <c r="AN16" s="58">
        <v>2.74</v>
      </c>
      <c r="AO16" s="63">
        <v>0.9</v>
      </c>
      <c r="AP16" s="63">
        <v>10.8</v>
      </c>
      <c r="AQ16" s="15" t="s">
        <v>174</v>
      </c>
      <c r="AR16" s="58">
        <v>0.56000000000000005</v>
      </c>
      <c r="AS16" s="15">
        <v>18</v>
      </c>
      <c r="AT16" s="58">
        <v>0.24</v>
      </c>
      <c r="AU16" s="63">
        <v>2.2999999999999998</v>
      </c>
      <c r="AV16" s="15">
        <v>10</v>
      </c>
      <c r="AW16" s="63">
        <v>17.399999999999999</v>
      </c>
      <c r="AX16" s="15">
        <v>31</v>
      </c>
      <c r="AY16" s="82">
        <v>0.625</v>
      </c>
      <c r="AZ16" s="58">
        <v>8.06</v>
      </c>
      <c r="BA16" s="58">
        <v>7.8</v>
      </c>
      <c r="BB16" s="63">
        <v>18.7</v>
      </c>
      <c r="BC16" s="63">
        <v>35.200000000000003</v>
      </c>
      <c r="BD16" s="58">
        <v>4.47</v>
      </c>
      <c r="BE16" s="63">
        <v>84.2</v>
      </c>
      <c r="BF16" s="15">
        <v>1</v>
      </c>
      <c r="BG16" s="15">
        <v>6</v>
      </c>
      <c r="BH16" s="15">
        <v>15</v>
      </c>
      <c r="BI16" s="58">
        <v>3.03</v>
      </c>
      <c r="BJ16" s="63">
        <v>2.4</v>
      </c>
      <c r="BK16" s="15">
        <v>264</v>
      </c>
      <c r="BL16" s="58">
        <v>1.07</v>
      </c>
      <c r="BM16" s="15">
        <v>0.35</v>
      </c>
      <c r="BN16" s="15">
        <v>0.8</v>
      </c>
      <c r="BO16" s="58">
        <v>7.82</v>
      </c>
      <c r="BP16" s="58">
        <v>0.24</v>
      </c>
      <c r="BQ16" s="15">
        <v>3.13</v>
      </c>
      <c r="BR16" s="15">
        <v>78</v>
      </c>
      <c r="BS16" s="15" t="s">
        <v>184</v>
      </c>
      <c r="BT16" s="58">
        <v>13</v>
      </c>
      <c r="BU16" s="58">
        <v>1.58</v>
      </c>
      <c r="BV16" s="15">
        <v>69</v>
      </c>
      <c r="BW16" s="15">
        <v>274</v>
      </c>
    </row>
    <row r="17" spans="1:75" s="11" customFormat="1" ht="15" customHeight="1">
      <c r="A17" s="26" t="s">
        <v>141</v>
      </c>
      <c r="B17" s="11" t="s">
        <v>152</v>
      </c>
      <c r="C17" s="26" t="s">
        <v>89</v>
      </c>
      <c r="D17" s="11">
        <v>14</v>
      </c>
      <c r="E17" s="175">
        <v>753010</v>
      </c>
      <c r="F17" s="175">
        <v>5601165</v>
      </c>
      <c r="G17" s="37">
        <v>0.4</v>
      </c>
      <c r="H17" s="37">
        <v>0.7</v>
      </c>
      <c r="I17" s="26" t="s">
        <v>49</v>
      </c>
      <c r="J17" s="41" t="s">
        <v>156</v>
      </c>
      <c r="K17" s="26" t="s">
        <v>54</v>
      </c>
      <c r="L17" s="26">
        <v>2023</v>
      </c>
      <c r="M17" s="63">
        <v>67.599999999999994</v>
      </c>
      <c r="N17" s="63">
        <v>14</v>
      </c>
      <c r="O17" s="58">
        <v>4.5</v>
      </c>
      <c r="P17" s="58">
        <v>0.05</v>
      </c>
      <c r="Q17" s="58">
        <v>1.54</v>
      </c>
      <c r="R17" s="58">
        <v>3.11</v>
      </c>
      <c r="S17" s="58">
        <v>3.13</v>
      </c>
      <c r="T17" s="58">
        <v>2.16</v>
      </c>
      <c r="U17" s="58">
        <v>0.52</v>
      </c>
      <c r="V17" s="58">
        <v>0.17</v>
      </c>
      <c r="W17" s="63">
        <v>3</v>
      </c>
      <c r="X17" s="58">
        <v>99.78</v>
      </c>
      <c r="Y17" s="15" t="s">
        <v>174</v>
      </c>
      <c r="Z17" s="15">
        <v>0.9</v>
      </c>
      <c r="AA17" s="15">
        <v>537</v>
      </c>
      <c r="AB17" s="63">
        <v>2.1</v>
      </c>
      <c r="AC17" s="63">
        <v>0.3</v>
      </c>
      <c r="AD17" s="63" t="s">
        <v>174</v>
      </c>
      <c r="AE17" s="15">
        <v>38</v>
      </c>
      <c r="AF17" s="63">
        <v>10.7</v>
      </c>
      <c r="AG17" s="15">
        <v>102</v>
      </c>
      <c r="AH17" s="63">
        <v>2.4</v>
      </c>
      <c r="AI17" s="63">
        <v>18.399999999999999</v>
      </c>
      <c r="AJ17" s="58">
        <v>2.2799999999999998</v>
      </c>
      <c r="AK17" s="58">
        <v>1.3</v>
      </c>
      <c r="AL17" s="58">
        <v>0.81</v>
      </c>
      <c r="AM17" s="63">
        <v>17.2</v>
      </c>
      <c r="AN17" s="58">
        <v>2.66</v>
      </c>
      <c r="AO17" s="63">
        <v>0.8</v>
      </c>
      <c r="AP17" s="63">
        <v>11.3</v>
      </c>
      <c r="AQ17" s="15" t="s">
        <v>174</v>
      </c>
      <c r="AR17" s="58">
        <v>0.46</v>
      </c>
      <c r="AS17" s="15">
        <v>16</v>
      </c>
      <c r="AT17" s="58">
        <v>0.23</v>
      </c>
      <c r="AU17" s="63">
        <v>1.6</v>
      </c>
      <c r="AV17" s="15">
        <v>10</v>
      </c>
      <c r="AW17" s="63">
        <v>18.7</v>
      </c>
      <c r="AX17" s="15">
        <v>31</v>
      </c>
      <c r="AY17" s="82">
        <v>0.45400000000000001</v>
      </c>
      <c r="AZ17" s="58">
        <v>6.83</v>
      </c>
      <c r="BA17" s="58">
        <v>7.18</v>
      </c>
      <c r="BB17" s="63">
        <v>14.1</v>
      </c>
      <c r="BC17" s="63">
        <v>28.6</v>
      </c>
      <c r="BD17" s="58">
        <v>4.8099999999999996</v>
      </c>
      <c r="BE17" s="63">
        <v>84</v>
      </c>
      <c r="BF17" s="15">
        <v>1</v>
      </c>
      <c r="BG17" s="15">
        <v>7</v>
      </c>
      <c r="BH17" s="15">
        <v>33</v>
      </c>
      <c r="BI17" s="58">
        <v>3.47</v>
      </c>
      <c r="BJ17" s="63">
        <v>1.8</v>
      </c>
      <c r="BK17" s="15">
        <v>338</v>
      </c>
      <c r="BL17" s="58">
        <v>0.89</v>
      </c>
      <c r="BM17" s="15">
        <v>0.4</v>
      </c>
      <c r="BN17" s="15">
        <v>0.5</v>
      </c>
      <c r="BO17" s="58">
        <v>6.49</v>
      </c>
      <c r="BP17" s="58">
        <v>0.2</v>
      </c>
      <c r="BQ17" s="15">
        <v>1.59</v>
      </c>
      <c r="BR17" s="15">
        <v>78</v>
      </c>
      <c r="BS17" s="15" t="s">
        <v>184</v>
      </c>
      <c r="BT17" s="58">
        <v>12.4</v>
      </c>
      <c r="BU17" s="58">
        <v>1.43</v>
      </c>
      <c r="BV17" s="15">
        <v>61</v>
      </c>
      <c r="BW17" s="15">
        <v>312</v>
      </c>
    </row>
    <row r="18" spans="1:75" s="11" customFormat="1" ht="15" customHeight="1">
      <c r="A18" s="26" t="s">
        <v>142</v>
      </c>
      <c r="B18" s="11" t="s">
        <v>152</v>
      </c>
      <c r="C18" s="26" t="s">
        <v>90</v>
      </c>
      <c r="D18" s="11">
        <v>14</v>
      </c>
      <c r="E18" s="175">
        <v>743208</v>
      </c>
      <c r="F18" s="175">
        <v>5579215</v>
      </c>
      <c r="G18" s="37">
        <v>1.7</v>
      </c>
      <c r="H18" s="37">
        <v>1.8</v>
      </c>
      <c r="I18" s="26" t="s">
        <v>49</v>
      </c>
      <c r="J18" s="41" t="s">
        <v>156</v>
      </c>
      <c r="K18" s="26" t="s">
        <v>54</v>
      </c>
      <c r="L18" s="26">
        <v>2023</v>
      </c>
      <c r="M18" s="63">
        <v>68.900000000000006</v>
      </c>
      <c r="N18" s="63">
        <v>13.4</v>
      </c>
      <c r="O18" s="58">
        <v>4.0999999999999996</v>
      </c>
      <c r="P18" s="58">
        <v>0.06</v>
      </c>
      <c r="Q18" s="58">
        <v>1.56</v>
      </c>
      <c r="R18" s="58">
        <v>3.17</v>
      </c>
      <c r="S18" s="58">
        <v>3.25</v>
      </c>
      <c r="T18" s="58">
        <v>2.25</v>
      </c>
      <c r="U18" s="58">
        <v>0.5</v>
      </c>
      <c r="V18" s="58">
        <v>0.19</v>
      </c>
      <c r="W18" s="63">
        <v>2.6</v>
      </c>
      <c r="X18" s="58">
        <v>99.98</v>
      </c>
      <c r="Y18" s="15" t="s">
        <v>174</v>
      </c>
      <c r="Z18" s="15">
        <v>1.6</v>
      </c>
      <c r="AA18" s="15">
        <v>556</v>
      </c>
      <c r="AB18" s="63">
        <v>2.4</v>
      </c>
      <c r="AC18" s="63">
        <v>0.3</v>
      </c>
      <c r="AD18" s="63">
        <v>0.4</v>
      </c>
      <c r="AE18" s="15">
        <v>65</v>
      </c>
      <c r="AF18" s="63">
        <v>11.1</v>
      </c>
      <c r="AG18" s="15">
        <v>94</v>
      </c>
      <c r="AH18" s="63">
        <v>2</v>
      </c>
      <c r="AI18" s="63">
        <v>28</v>
      </c>
      <c r="AJ18" s="58">
        <v>3.4</v>
      </c>
      <c r="AK18" s="58">
        <v>1.41</v>
      </c>
      <c r="AL18" s="58">
        <v>0.86</v>
      </c>
      <c r="AM18" s="63">
        <v>16.2</v>
      </c>
      <c r="AN18" s="58">
        <v>4.16</v>
      </c>
      <c r="AO18" s="63">
        <v>1</v>
      </c>
      <c r="AP18" s="63">
        <v>13</v>
      </c>
      <c r="AQ18" s="15" t="s">
        <v>174</v>
      </c>
      <c r="AR18" s="58">
        <v>0.63</v>
      </c>
      <c r="AS18" s="15">
        <v>23</v>
      </c>
      <c r="AT18" s="58">
        <v>0.22</v>
      </c>
      <c r="AU18" s="63">
        <v>1.8</v>
      </c>
      <c r="AV18" s="15">
        <v>7</v>
      </c>
      <c r="AW18" s="63">
        <v>24.4</v>
      </c>
      <c r="AX18" s="15">
        <v>40</v>
      </c>
      <c r="AY18" s="82">
        <v>0.54400000000000004</v>
      </c>
      <c r="AZ18" s="58">
        <v>8.15</v>
      </c>
      <c r="BA18" s="58">
        <v>7.58</v>
      </c>
      <c r="BB18" s="63">
        <v>16.100000000000001</v>
      </c>
      <c r="BC18" s="63">
        <v>32.4</v>
      </c>
      <c r="BD18" s="58">
        <v>7.4</v>
      </c>
      <c r="BE18" s="63">
        <v>64.400000000000006</v>
      </c>
      <c r="BF18" s="15">
        <v>1</v>
      </c>
      <c r="BG18" s="15">
        <v>7</v>
      </c>
      <c r="BH18" s="15">
        <v>6</v>
      </c>
      <c r="BI18" s="58">
        <v>5.05</v>
      </c>
      <c r="BJ18" s="63">
        <v>2.9</v>
      </c>
      <c r="BK18" s="15">
        <v>379</v>
      </c>
      <c r="BL18" s="58">
        <v>0.97</v>
      </c>
      <c r="BM18" s="15">
        <v>0.54</v>
      </c>
      <c r="BN18" s="15">
        <v>0.3</v>
      </c>
      <c r="BO18" s="58">
        <v>9.66</v>
      </c>
      <c r="BP18" s="58">
        <v>0.21</v>
      </c>
      <c r="BQ18" s="15">
        <v>3.75</v>
      </c>
      <c r="BR18" s="15">
        <v>76</v>
      </c>
      <c r="BS18" s="15" t="s">
        <v>184</v>
      </c>
      <c r="BT18" s="58">
        <v>14.6</v>
      </c>
      <c r="BU18" s="58">
        <v>1.36</v>
      </c>
      <c r="BV18" s="15">
        <v>47</v>
      </c>
      <c r="BW18" s="15">
        <v>340</v>
      </c>
    </row>
    <row r="19" spans="1:75" s="11" customFormat="1" ht="15" customHeight="1">
      <c r="A19" s="26" t="s">
        <v>143</v>
      </c>
      <c r="B19" s="11" t="s">
        <v>152</v>
      </c>
      <c r="C19" s="26" t="s">
        <v>91</v>
      </c>
      <c r="D19" s="11">
        <v>14</v>
      </c>
      <c r="E19" s="175">
        <v>769774</v>
      </c>
      <c r="F19" s="175">
        <v>5597284</v>
      </c>
      <c r="G19" s="37">
        <v>0.6</v>
      </c>
      <c r="H19" s="37">
        <v>0.9</v>
      </c>
      <c r="I19" s="26" t="s">
        <v>49</v>
      </c>
      <c r="J19" s="41" t="s">
        <v>156</v>
      </c>
      <c r="K19" s="26" t="s">
        <v>54</v>
      </c>
      <c r="L19" s="26">
        <v>2023</v>
      </c>
      <c r="M19" s="63">
        <v>56.1</v>
      </c>
      <c r="N19" s="63">
        <v>15.6</v>
      </c>
      <c r="O19" s="58">
        <v>6.1</v>
      </c>
      <c r="P19" s="58">
        <v>7.0000000000000007E-2</v>
      </c>
      <c r="Q19" s="58">
        <v>3.21</v>
      </c>
      <c r="R19" s="58">
        <v>3.31</v>
      </c>
      <c r="S19" s="58">
        <v>2.33</v>
      </c>
      <c r="T19" s="58">
        <v>1.95</v>
      </c>
      <c r="U19" s="58">
        <v>0.66</v>
      </c>
      <c r="V19" s="58">
        <v>0.25</v>
      </c>
      <c r="W19" s="63">
        <v>10.199999999999999</v>
      </c>
      <c r="X19" s="58">
        <v>99.78</v>
      </c>
      <c r="Y19" s="15" t="s">
        <v>174</v>
      </c>
      <c r="Z19" s="15">
        <v>0.3</v>
      </c>
      <c r="AA19" s="15">
        <v>672</v>
      </c>
      <c r="AB19" s="63">
        <v>1.3</v>
      </c>
      <c r="AC19" s="63">
        <v>0.9</v>
      </c>
      <c r="AD19" s="63">
        <v>0.2</v>
      </c>
      <c r="AE19" s="15">
        <v>164</v>
      </c>
      <c r="AF19" s="63">
        <v>27.4</v>
      </c>
      <c r="AG19" s="15">
        <v>238</v>
      </c>
      <c r="AH19" s="63">
        <v>8</v>
      </c>
      <c r="AI19" s="63">
        <v>93.3</v>
      </c>
      <c r="AJ19" s="58">
        <v>4.53</v>
      </c>
      <c r="AK19" s="58">
        <v>1.92</v>
      </c>
      <c r="AL19" s="58">
        <v>1.34</v>
      </c>
      <c r="AM19" s="63">
        <v>20.3</v>
      </c>
      <c r="AN19" s="58">
        <v>7.04</v>
      </c>
      <c r="AO19" s="63">
        <v>0.7</v>
      </c>
      <c r="AP19" s="63">
        <v>8.5</v>
      </c>
      <c r="AQ19" s="15" t="s">
        <v>174</v>
      </c>
      <c r="AR19" s="58">
        <v>0.82</v>
      </c>
      <c r="AS19" s="15">
        <v>94</v>
      </c>
      <c r="AT19" s="58">
        <v>0.27</v>
      </c>
      <c r="AU19" s="63">
        <v>2.2999999999999998</v>
      </c>
      <c r="AV19" s="15">
        <v>9</v>
      </c>
      <c r="AW19" s="63">
        <v>66.900000000000006</v>
      </c>
      <c r="AX19" s="15">
        <v>172</v>
      </c>
      <c r="AY19" s="82">
        <v>0.504</v>
      </c>
      <c r="AZ19" s="58">
        <v>8.31</v>
      </c>
      <c r="BA19" s="58">
        <v>7.18</v>
      </c>
      <c r="BB19" s="63">
        <v>16.7</v>
      </c>
      <c r="BC19" s="63">
        <v>32.700000000000003</v>
      </c>
      <c r="BD19" s="58">
        <v>19.2</v>
      </c>
      <c r="BE19" s="63">
        <v>71.599999999999994</v>
      </c>
      <c r="BF19" s="15">
        <v>2</v>
      </c>
      <c r="BG19" s="15">
        <v>13</v>
      </c>
      <c r="BH19" s="15">
        <v>37</v>
      </c>
      <c r="BI19" s="58">
        <v>11</v>
      </c>
      <c r="BJ19" s="63">
        <v>1.9</v>
      </c>
      <c r="BK19" s="15">
        <v>322</v>
      </c>
      <c r="BL19" s="58">
        <v>1.01</v>
      </c>
      <c r="BM19" s="15">
        <v>0.83</v>
      </c>
      <c r="BN19" s="15">
        <v>0.2</v>
      </c>
      <c r="BO19" s="58">
        <v>13.7</v>
      </c>
      <c r="BP19" s="58">
        <v>0.24</v>
      </c>
      <c r="BQ19" s="15">
        <v>7.38</v>
      </c>
      <c r="BR19" s="15">
        <v>104</v>
      </c>
      <c r="BS19" s="15" t="s">
        <v>184</v>
      </c>
      <c r="BT19" s="58">
        <v>18.899999999999999</v>
      </c>
      <c r="BU19" s="58">
        <v>1.95</v>
      </c>
      <c r="BV19" s="15">
        <v>80</v>
      </c>
      <c r="BW19" s="15">
        <v>211</v>
      </c>
    </row>
    <row r="20" spans="1:75" s="11" customFormat="1" ht="15" customHeight="1">
      <c r="A20" s="26" t="s">
        <v>144</v>
      </c>
      <c r="B20" s="11" t="s">
        <v>152</v>
      </c>
      <c r="C20" s="26" t="s">
        <v>92</v>
      </c>
      <c r="D20" s="11">
        <v>14</v>
      </c>
      <c r="E20" s="175">
        <v>757147</v>
      </c>
      <c r="F20" s="175">
        <v>5596040</v>
      </c>
      <c r="G20" s="37">
        <v>0.4</v>
      </c>
      <c r="H20" s="37">
        <v>0.7</v>
      </c>
      <c r="I20" s="26" t="s">
        <v>49</v>
      </c>
      <c r="J20" s="41" t="s">
        <v>156</v>
      </c>
      <c r="K20" s="26" t="s">
        <v>54</v>
      </c>
      <c r="L20" s="26">
        <v>2023</v>
      </c>
      <c r="M20" s="63">
        <v>68.7</v>
      </c>
      <c r="N20" s="63">
        <v>13.4</v>
      </c>
      <c r="O20" s="58">
        <v>4.13</v>
      </c>
      <c r="P20" s="58">
        <v>0.06</v>
      </c>
      <c r="Q20" s="58">
        <v>1.8</v>
      </c>
      <c r="R20" s="58">
        <v>3.05</v>
      </c>
      <c r="S20" s="58">
        <v>3.23</v>
      </c>
      <c r="T20" s="58">
        <v>2.48</v>
      </c>
      <c r="U20" s="58">
        <v>0.44</v>
      </c>
      <c r="V20" s="58">
        <v>0.17</v>
      </c>
      <c r="W20" s="63">
        <v>2.4</v>
      </c>
      <c r="X20" s="58">
        <v>99.86</v>
      </c>
      <c r="Y20" s="15" t="s">
        <v>174</v>
      </c>
      <c r="Z20" s="15">
        <v>2.2999999999999998</v>
      </c>
      <c r="AA20" s="15">
        <v>544</v>
      </c>
      <c r="AB20" s="63">
        <v>1.6</v>
      </c>
      <c r="AC20" s="63">
        <v>0.2</v>
      </c>
      <c r="AD20" s="63">
        <v>0.6</v>
      </c>
      <c r="AE20" s="15">
        <v>45</v>
      </c>
      <c r="AF20" s="63">
        <v>9.8000000000000007</v>
      </c>
      <c r="AG20" s="15">
        <v>87</v>
      </c>
      <c r="AH20" s="63">
        <v>1.2</v>
      </c>
      <c r="AI20" s="63">
        <v>25.9</v>
      </c>
      <c r="AJ20" s="58">
        <v>2.37</v>
      </c>
      <c r="AK20" s="58">
        <v>1.54</v>
      </c>
      <c r="AL20" s="58">
        <v>0.69</v>
      </c>
      <c r="AM20" s="63">
        <v>16</v>
      </c>
      <c r="AN20" s="58">
        <v>3.2</v>
      </c>
      <c r="AO20" s="63">
        <v>0.8</v>
      </c>
      <c r="AP20" s="63">
        <v>9.5</v>
      </c>
      <c r="AQ20" s="15" t="s">
        <v>174</v>
      </c>
      <c r="AR20" s="58">
        <v>0.49</v>
      </c>
      <c r="AS20" s="15">
        <v>18</v>
      </c>
      <c r="AT20" s="58">
        <v>0.18</v>
      </c>
      <c r="AU20" s="63">
        <v>2</v>
      </c>
      <c r="AV20" s="15">
        <v>6</v>
      </c>
      <c r="AW20" s="63">
        <v>18.600000000000001</v>
      </c>
      <c r="AX20" s="15">
        <v>40</v>
      </c>
      <c r="AY20" s="82">
        <v>0.41799999999999998</v>
      </c>
      <c r="AZ20" s="58">
        <v>5.5</v>
      </c>
      <c r="BA20" s="58">
        <v>5.46</v>
      </c>
      <c r="BB20" s="63">
        <v>12.3</v>
      </c>
      <c r="BC20" s="63">
        <v>23.7</v>
      </c>
      <c r="BD20" s="58">
        <v>5.36</v>
      </c>
      <c r="BE20" s="63">
        <v>61.8</v>
      </c>
      <c r="BF20" s="15">
        <v>1</v>
      </c>
      <c r="BG20" s="15">
        <v>6</v>
      </c>
      <c r="BH20" s="15">
        <v>18</v>
      </c>
      <c r="BI20" s="58">
        <v>4.0999999999999996</v>
      </c>
      <c r="BJ20" s="63">
        <v>0.8</v>
      </c>
      <c r="BK20" s="15">
        <v>363</v>
      </c>
      <c r="BL20" s="58">
        <v>0.64</v>
      </c>
      <c r="BM20" s="15">
        <v>0.35</v>
      </c>
      <c r="BN20" s="15">
        <v>0.7</v>
      </c>
      <c r="BO20" s="58">
        <v>6.5</v>
      </c>
      <c r="BP20" s="58">
        <v>0.21</v>
      </c>
      <c r="BQ20" s="15">
        <v>1.05</v>
      </c>
      <c r="BR20" s="15">
        <v>69</v>
      </c>
      <c r="BS20" s="15" t="s">
        <v>184</v>
      </c>
      <c r="BT20" s="58">
        <v>12.2</v>
      </c>
      <c r="BU20" s="58">
        <v>1.27</v>
      </c>
      <c r="BV20" s="15">
        <v>47</v>
      </c>
      <c r="BW20" s="15">
        <v>261</v>
      </c>
    </row>
    <row r="21" spans="1:75" s="11" customFormat="1" ht="15" customHeight="1">
      <c r="A21" s="26" t="s">
        <v>145</v>
      </c>
      <c r="B21" s="11" t="s">
        <v>152</v>
      </c>
      <c r="C21" s="26" t="s">
        <v>93</v>
      </c>
      <c r="D21" s="11">
        <v>14</v>
      </c>
      <c r="E21" s="175">
        <v>734875</v>
      </c>
      <c r="F21" s="175">
        <v>5589219</v>
      </c>
      <c r="G21" s="37">
        <v>0.6</v>
      </c>
      <c r="H21" s="37">
        <v>1</v>
      </c>
      <c r="I21" s="26" t="s">
        <v>49</v>
      </c>
      <c r="J21" s="41" t="s">
        <v>156</v>
      </c>
      <c r="K21" s="26" t="s">
        <v>54</v>
      </c>
      <c r="L21" s="26">
        <v>2023</v>
      </c>
      <c r="M21" s="63">
        <v>66.3</v>
      </c>
      <c r="N21" s="63">
        <v>13.6</v>
      </c>
      <c r="O21" s="58">
        <v>3.97</v>
      </c>
      <c r="P21" s="58">
        <v>0.05</v>
      </c>
      <c r="Q21" s="58">
        <v>1.63</v>
      </c>
      <c r="R21" s="58">
        <v>3.22</v>
      </c>
      <c r="S21" s="58">
        <v>3.21</v>
      </c>
      <c r="T21" s="58">
        <v>1.98</v>
      </c>
      <c r="U21" s="58">
        <v>0.42</v>
      </c>
      <c r="V21" s="58">
        <v>0.26</v>
      </c>
      <c r="W21" s="63">
        <v>5.4</v>
      </c>
      <c r="X21" s="58">
        <v>100.04</v>
      </c>
      <c r="Y21" s="15" t="s">
        <v>174</v>
      </c>
      <c r="Z21" s="15">
        <v>5.8</v>
      </c>
      <c r="AA21" s="15">
        <v>1810</v>
      </c>
      <c r="AB21" s="63">
        <v>1.7</v>
      </c>
      <c r="AC21" s="63" t="s">
        <v>174</v>
      </c>
      <c r="AD21" s="63">
        <v>0.3</v>
      </c>
      <c r="AE21" s="15">
        <v>64</v>
      </c>
      <c r="AF21" s="63">
        <v>10.9</v>
      </c>
      <c r="AG21" s="15">
        <v>142</v>
      </c>
      <c r="AH21" s="63">
        <v>1.8</v>
      </c>
      <c r="AI21" s="63">
        <v>31.4</v>
      </c>
      <c r="AJ21" s="58">
        <v>3.2</v>
      </c>
      <c r="AK21" s="58">
        <v>1.38</v>
      </c>
      <c r="AL21" s="58">
        <v>1.32</v>
      </c>
      <c r="AM21" s="63">
        <v>16.3</v>
      </c>
      <c r="AN21" s="58">
        <v>4.34</v>
      </c>
      <c r="AO21" s="63">
        <v>0.9</v>
      </c>
      <c r="AP21" s="63">
        <v>8.9</v>
      </c>
      <c r="AQ21" s="15" t="s">
        <v>174</v>
      </c>
      <c r="AR21" s="58">
        <v>0.5</v>
      </c>
      <c r="AS21" s="15">
        <v>28</v>
      </c>
      <c r="AT21" s="58">
        <v>0.25</v>
      </c>
      <c r="AU21" s="63">
        <v>2.2999999999999998</v>
      </c>
      <c r="AV21" s="15">
        <v>6</v>
      </c>
      <c r="AW21" s="63">
        <v>25.4</v>
      </c>
      <c r="AX21" s="15">
        <v>57</v>
      </c>
      <c r="AY21" s="82">
        <v>0.44700000000000001</v>
      </c>
      <c r="AZ21" s="58">
        <v>6.66</v>
      </c>
      <c r="BA21" s="58">
        <v>6.86</v>
      </c>
      <c r="BB21" s="63">
        <v>14.9</v>
      </c>
      <c r="BC21" s="63">
        <v>28.9</v>
      </c>
      <c r="BD21" s="58">
        <v>7</v>
      </c>
      <c r="BE21" s="63">
        <v>49</v>
      </c>
      <c r="BF21" s="15">
        <v>1</v>
      </c>
      <c r="BG21" s="15">
        <v>7</v>
      </c>
      <c r="BH21" s="15">
        <v>24</v>
      </c>
      <c r="BI21" s="58">
        <v>4.55</v>
      </c>
      <c r="BJ21" s="63">
        <v>1</v>
      </c>
      <c r="BK21" s="15">
        <v>383</v>
      </c>
      <c r="BL21" s="58">
        <v>0.6</v>
      </c>
      <c r="BM21" s="15">
        <v>0.51</v>
      </c>
      <c r="BN21" s="15">
        <v>0.2</v>
      </c>
      <c r="BO21" s="58">
        <v>6.76</v>
      </c>
      <c r="BP21" s="58">
        <v>0.17</v>
      </c>
      <c r="BQ21" s="15">
        <v>1.86</v>
      </c>
      <c r="BR21" s="15">
        <v>68</v>
      </c>
      <c r="BS21" s="15" t="s">
        <v>184</v>
      </c>
      <c r="BT21" s="58">
        <v>13.8</v>
      </c>
      <c r="BU21" s="58">
        <v>1.5</v>
      </c>
      <c r="BV21" s="15">
        <v>51</v>
      </c>
      <c r="BW21" s="15">
        <v>237</v>
      </c>
    </row>
    <row r="22" spans="1:75" s="11" customFormat="1" ht="15" customHeight="1">
      <c r="A22" s="26" t="s">
        <v>146</v>
      </c>
      <c r="B22" s="11" t="s">
        <v>152</v>
      </c>
      <c r="C22" s="26" t="s">
        <v>94</v>
      </c>
      <c r="D22" s="11">
        <v>14</v>
      </c>
      <c r="E22" s="175">
        <v>737525</v>
      </c>
      <c r="F22" s="175">
        <v>5589961</v>
      </c>
      <c r="G22" s="37">
        <v>0.3</v>
      </c>
      <c r="H22" s="37">
        <v>0.5</v>
      </c>
      <c r="I22" s="26" t="s">
        <v>49</v>
      </c>
      <c r="J22" s="41" t="s">
        <v>156</v>
      </c>
      <c r="K22" s="26" t="s">
        <v>54</v>
      </c>
      <c r="L22" s="26">
        <v>2023</v>
      </c>
      <c r="M22" s="63">
        <v>62.8</v>
      </c>
      <c r="N22" s="63">
        <v>14.6</v>
      </c>
      <c r="O22" s="58">
        <v>5.48</v>
      </c>
      <c r="P22" s="58">
        <v>0.06</v>
      </c>
      <c r="Q22" s="58">
        <v>2.66</v>
      </c>
      <c r="R22" s="58">
        <v>2.84</v>
      </c>
      <c r="S22" s="58">
        <v>2.42</v>
      </c>
      <c r="T22" s="58">
        <v>1.83</v>
      </c>
      <c r="U22" s="58">
        <v>0.54</v>
      </c>
      <c r="V22" s="58">
        <v>0.18</v>
      </c>
      <c r="W22" s="63">
        <v>6.2</v>
      </c>
      <c r="X22" s="58">
        <v>99.61</v>
      </c>
      <c r="Y22" s="15" t="s">
        <v>174</v>
      </c>
      <c r="Z22" s="15" t="s">
        <v>174</v>
      </c>
      <c r="AA22" s="15">
        <v>696</v>
      </c>
      <c r="AB22" s="63">
        <v>1.9</v>
      </c>
      <c r="AC22" s="63">
        <v>0.2</v>
      </c>
      <c r="AD22" s="63" t="s">
        <v>174</v>
      </c>
      <c r="AE22" s="15">
        <v>42</v>
      </c>
      <c r="AF22" s="63">
        <v>14.2</v>
      </c>
      <c r="AG22" s="15">
        <v>257</v>
      </c>
      <c r="AH22" s="63">
        <v>3.5</v>
      </c>
      <c r="AI22" s="63">
        <v>32</v>
      </c>
      <c r="AJ22" s="58">
        <v>3.84</v>
      </c>
      <c r="AK22" s="58">
        <v>1.2</v>
      </c>
      <c r="AL22" s="58">
        <v>0.7</v>
      </c>
      <c r="AM22" s="63">
        <v>16.7</v>
      </c>
      <c r="AN22" s="58">
        <v>3.13</v>
      </c>
      <c r="AO22" s="63">
        <v>1.2</v>
      </c>
      <c r="AP22" s="63">
        <v>7.6</v>
      </c>
      <c r="AQ22" s="15">
        <v>0.2</v>
      </c>
      <c r="AR22" s="58">
        <v>0.39</v>
      </c>
      <c r="AS22" s="15">
        <v>18</v>
      </c>
      <c r="AT22" s="58">
        <v>0.16</v>
      </c>
      <c r="AU22" s="63">
        <v>2.2000000000000002</v>
      </c>
      <c r="AV22" s="15">
        <v>7</v>
      </c>
      <c r="AW22" s="63">
        <v>14.4</v>
      </c>
      <c r="AX22" s="15">
        <v>90</v>
      </c>
      <c r="AY22" s="82">
        <v>0.39400000000000002</v>
      </c>
      <c r="AZ22" s="58">
        <v>5.78</v>
      </c>
      <c r="BA22" s="58">
        <v>5.99</v>
      </c>
      <c r="BB22" s="63">
        <v>12.4</v>
      </c>
      <c r="BC22" s="63">
        <v>24.6</v>
      </c>
      <c r="BD22" s="58">
        <v>4.34</v>
      </c>
      <c r="BE22" s="63">
        <v>68.599999999999994</v>
      </c>
      <c r="BF22" s="15">
        <v>1</v>
      </c>
      <c r="BG22" s="15">
        <v>9</v>
      </c>
      <c r="BH22" s="15">
        <v>22</v>
      </c>
      <c r="BI22" s="58">
        <v>2.83</v>
      </c>
      <c r="BJ22" s="63">
        <v>1.1000000000000001</v>
      </c>
      <c r="BK22" s="15">
        <v>243</v>
      </c>
      <c r="BL22" s="58">
        <v>0.66</v>
      </c>
      <c r="BM22" s="15">
        <v>0.31</v>
      </c>
      <c r="BN22" s="15">
        <v>0.5</v>
      </c>
      <c r="BO22" s="58">
        <v>6.1</v>
      </c>
      <c r="BP22" s="58">
        <v>0.17</v>
      </c>
      <c r="BQ22" s="15">
        <v>2.2999999999999998</v>
      </c>
      <c r="BR22" s="15">
        <v>99</v>
      </c>
      <c r="BS22" s="15" t="s">
        <v>184</v>
      </c>
      <c r="BT22" s="58">
        <v>10.3</v>
      </c>
      <c r="BU22" s="58">
        <v>1.26</v>
      </c>
      <c r="BV22" s="15">
        <v>74</v>
      </c>
      <c r="BW22" s="15">
        <v>196</v>
      </c>
    </row>
    <row r="23" spans="1:75" s="11" customFormat="1" ht="15" customHeight="1">
      <c r="A23" s="26" t="s">
        <v>147</v>
      </c>
      <c r="B23" s="11" t="s">
        <v>73</v>
      </c>
      <c r="C23" s="26" t="s">
        <v>95</v>
      </c>
      <c r="D23" s="11">
        <v>14</v>
      </c>
      <c r="E23" s="175">
        <v>694114</v>
      </c>
      <c r="F23" s="175">
        <v>5674365</v>
      </c>
      <c r="G23" s="37">
        <v>0.3</v>
      </c>
      <c r="H23" s="37">
        <v>0.5</v>
      </c>
      <c r="I23" s="26" t="s">
        <v>153</v>
      </c>
      <c r="J23" s="41" t="s">
        <v>156</v>
      </c>
      <c r="K23" s="26" t="s">
        <v>54</v>
      </c>
      <c r="L23" s="26">
        <v>2023</v>
      </c>
      <c r="M23" s="63">
        <v>69.599999999999994</v>
      </c>
      <c r="N23" s="63">
        <v>13.1</v>
      </c>
      <c r="O23" s="58">
        <v>3.78</v>
      </c>
      <c r="P23" s="58">
        <v>0.04</v>
      </c>
      <c r="Q23" s="58">
        <v>1.65</v>
      </c>
      <c r="R23" s="58">
        <v>2.88</v>
      </c>
      <c r="S23" s="58">
        <v>3.35</v>
      </c>
      <c r="T23" s="58">
        <v>2.79</v>
      </c>
      <c r="U23" s="58">
        <v>0.44</v>
      </c>
      <c r="V23" s="58">
        <v>0.18</v>
      </c>
      <c r="W23" s="63">
        <v>1.8</v>
      </c>
      <c r="X23" s="58">
        <v>99.61</v>
      </c>
      <c r="Y23" s="15" t="s">
        <v>174</v>
      </c>
      <c r="Z23" s="15" t="s">
        <v>174</v>
      </c>
      <c r="AA23" s="15">
        <v>649</v>
      </c>
      <c r="AB23" s="63">
        <v>1.1000000000000001</v>
      </c>
      <c r="AC23" s="63" t="s">
        <v>174</v>
      </c>
      <c r="AD23" s="63" t="s">
        <v>174</v>
      </c>
      <c r="AE23" s="15">
        <v>30</v>
      </c>
      <c r="AF23" s="63">
        <v>9.4</v>
      </c>
      <c r="AG23" s="15">
        <v>132</v>
      </c>
      <c r="AH23" s="63">
        <v>2.5</v>
      </c>
      <c r="AI23" s="63">
        <v>5.4</v>
      </c>
      <c r="AJ23" s="58">
        <v>2.44</v>
      </c>
      <c r="AK23" s="58">
        <v>0.95</v>
      </c>
      <c r="AL23" s="58">
        <v>0.78</v>
      </c>
      <c r="AM23" s="63">
        <v>15.2</v>
      </c>
      <c r="AN23" s="58">
        <v>2.63</v>
      </c>
      <c r="AO23" s="63">
        <v>1.1000000000000001</v>
      </c>
      <c r="AP23" s="63">
        <v>9.1</v>
      </c>
      <c r="AQ23" s="15" t="s">
        <v>174</v>
      </c>
      <c r="AR23" s="58">
        <v>0.31</v>
      </c>
      <c r="AS23" s="15">
        <v>12</v>
      </c>
      <c r="AT23" s="58">
        <v>0.18</v>
      </c>
      <c r="AU23" s="63">
        <v>1.3</v>
      </c>
      <c r="AV23" s="15">
        <v>6</v>
      </c>
      <c r="AW23" s="63">
        <v>14.2</v>
      </c>
      <c r="AX23" s="15">
        <v>66</v>
      </c>
      <c r="AY23" s="82">
        <v>0.55400000000000005</v>
      </c>
      <c r="AZ23" s="58">
        <v>6.45</v>
      </c>
      <c r="BA23" s="58">
        <v>6.93</v>
      </c>
      <c r="BB23" s="63">
        <v>15.1</v>
      </c>
      <c r="BC23" s="63">
        <v>29</v>
      </c>
      <c r="BD23" s="58">
        <v>4.66</v>
      </c>
      <c r="BE23" s="63">
        <v>94.8</v>
      </c>
      <c r="BF23" s="15">
        <v>1</v>
      </c>
      <c r="BG23" s="15">
        <v>5</v>
      </c>
      <c r="BH23" s="15">
        <v>12</v>
      </c>
      <c r="BI23" s="58">
        <v>3.13</v>
      </c>
      <c r="BJ23" s="63">
        <v>1.4</v>
      </c>
      <c r="BK23" s="15">
        <v>371</v>
      </c>
      <c r="BL23" s="58">
        <v>0.64</v>
      </c>
      <c r="BM23" s="15">
        <v>0.32</v>
      </c>
      <c r="BN23" s="15" t="s">
        <v>174</v>
      </c>
      <c r="BO23" s="58">
        <v>4.21</v>
      </c>
      <c r="BP23" s="58">
        <v>0.12</v>
      </c>
      <c r="BQ23" s="15">
        <v>1.1499999999999999</v>
      </c>
      <c r="BR23" s="15">
        <v>55</v>
      </c>
      <c r="BS23" s="15" t="s">
        <v>184</v>
      </c>
      <c r="BT23" s="58">
        <v>9.85</v>
      </c>
      <c r="BU23" s="58">
        <v>1.0900000000000001</v>
      </c>
      <c r="BV23" s="15">
        <v>47</v>
      </c>
      <c r="BW23" s="15">
        <v>253</v>
      </c>
    </row>
    <row r="24" spans="1:75" s="11" customFormat="1" ht="15" customHeight="1">
      <c r="A24" s="26" t="s">
        <v>147</v>
      </c>
      <c r="B24" s="11" t="s">
        <v>73</v>
      </c>
      <c r="C24" s="26" t="s">
        <v>96</v>
      </c>
      <c r="D24" s="11">
        <v>14</v>
      </c>
      <c r="E24" s="175">
        <v>694114</v>
      </c>
      <c r="F24" s="175">
        <v>5674365</v>
      </c>
      <c r="G24" s="37">
        <v>0.6</v>
      </c>
      <c r="H24" s="37">
        <v>0.7</v>
      </c>
      <c r="I24" s="26" t="s">
        <v>154</v>
      </c>
      <c r="J24" s="41" t="s">
        <v>156</v>
      </c>
      <c r="K24" s="26" t="s">
        <v>54</v>
      </c>
      <c r="L24" s="26">
        <v>2023</v>
      </c>
      <c r="M24" s="63">
        <v>69.7</v>
      </c>
      <c r="N24" s="63">
        <v>12.9</v>
      </c>
      <c r="O24" s="58">
        <v>3.82</v>
      </c>
      <c r="P24" s="58">
        <v>0.04</v>
      </c>
      <c r="Q24" s="58">
        <v>1.67</v>
      </c>
      <c r="R24" s="58">
        <v>2.89</v>
      </c>
      <c r="S24" s="58">
        <v>3.34</v>
      </c>
      <c r="T24" s="58">
        <v>2.4500000000000002</v>
      </c>
      <c r="U24" s="58">
        <v>0.37</v>
      </c>
      <c r="V24" s="58">
        <v>0.21</v>
      </c>
      <c r="W24" s="63">
        <v>2.4</v>
      </c>
      <c r="X24" s="58">
        <v>99.79</v>
      </c>
      <c r="Y24" s="15" t="s">
        <v>174</v>
      </c>
      <c r="Z24" s="15">
        <v>1.1000000000000001</v>
      </c>
      <c r="AA24" s="15">
        <v>607</v>
      </c>
      <c r="AB24" s="63">
        <v>1.4</v>
      </c>
      <c r="AC24" s="63" t="s">
        <v>174</v>
      </c>
      <c r="AD24" s="63" t="s">
        <v>174</v>
      </c>
      <c r="AE24" s="15">
        <v>74</v>
      </c>
      <c r="AF24" s="63">
        <v>9.1999999999999993</v>
      </c>
      <c r="AG24" s="15">
        <v>132</v>
      </c>
      <c r="AH24" s="63">
        <v>1.7</v>
      </c>
      <c r="AI24" s="63">
        <v>16.7</v>
      </c>
      <c r="AJ24" s="58">
        <v>3.74</v>
      </c>
      <c r="AK24" s="58">
        <v>1.33</v>
      </c>
      <c r="AL24" s="58">
        <v>1.1399999999999999</v>
      </c>
      <c r="AM24" s="63">
        <v>15</v>
      </c>
      <c r="AN24" s="58">
        <v>4.3499999999999996</v>
      </c>
      <c r="AO24" s="63">
        <v>0.8</v>
      </c>
      <c r="AP24" s="63">
        <v>10.6</v>
      </c>
      <c r="AQ24" s="15" t="s">
        <v>174</v>
      </c>
      <c r="AR24" s="58">
        <v>0.57999999999999996</v>
      </c>
      <c r="AS24" s="15">
        <v>35</v>
      </c>
      <c r="AT24" s="58">
        <v>0.22</v>
      </c>
      <c r="AU24" s="63">
        <v>1.8</v>
      </c>
      <c r="AV24" s="15">
        <v>7</v>
      </c>
      <c r="AW24" s="63">
        <v>32.700000000000003</v>
      </c>
      <c r="AX24" s="15">
        <v>110</v>
      </c>
      <c r="AY24" s="82">
        <v>0.51900000000000002</v>
      </c>
      <c r="AZ24" s="58">
        <v>7.54</v>
      </c>
      <c r="BA24" s="58">
        <v>7.41</v>
      </c>
      <c r="BB24" s="63">
        <v>16</v>
      </c>
      <c r="BC24" s="63">
        <v>31.4</v>
      </c>
      <c r="BD24" s="58">
        <v>10.199999999999999</v>
      </c>
      <c r="BE24" s="63">
        <v>72.5</v>
      </c>
      <c r="BF24" s="15">
        <v>1</v>
      </c>
      <c r="BG24" s="15">
        <v>5</v>
      </c>
      <c r="BH24" s="15">
        <v>19</v>
      </c>
      <c r="BI24" s="58">
        <v>5.08</v>
      </c>
      <c r="BJ24" s="63">
        <v>1.3</v>
      </c>
      <c r="BK24" s="15">
        <v>390</v>
      </c>
      <c r="BL24" s="58">
        <v>0.64</v>
      </c>
      <c r="BM24" s="15">
        <v>0.47</v>
      </c>
      <c r="BN24" s="15">
        <v>0.2</v>
      </c>
      <c r="BO24" s="58">
        <v>8.02</v>
      </c>
      <c r="BP24" s="58">
        <v>0.24</v>
      </c>
      <c r="BQ24" s="15">
        <v>1.91</v>
      </c>
      <c r="BR24" s="15">
        <v>56</v>
      </c>
      <c r="BS24" s="15" t="s">
        <v>184</v>
      </c>
      <c r="BT24" s="58">
        <v>13.1</v>
      </c>
      <c r="BU24" s="58">
        <v>1.34</v>
      </c>
      <c r="BV24" s="15">
        <v>38</v>
      </c>
      <c r="BW24" s="15">
        <v>287</v>
      </c>
    </row>
    <row r="25" spans="1:75" s="11" customFormat="1" ht="15" customHeight="1">
      <c r="A25" s="26" t="s">
        <v>148</v>
      </c>
      <c r="B25" s="11" t="s">
        <v>152</v>
      </c>
      <c r="C25" s="26" t="s">
        <v>97</v>
      </c>
      <c r="D25" s="11">
        <v>14</v>
      </c>
      <c r="E25" s="26">
        <v>750804</v>
      </c>
      <c r="F25" s="26">
        <v>5612968</v>
      </c>
      <c r="G25" s="26">
        <v>0.3</v>
      </c>
      <c r="H25" s="26">
        <v>0.5</v>
      </c>
      <c r="I25" s="26" t="s">
        <v>49</v>
      </c>
      <c r="J25" s="41" t="s">
        <v>156</v>
      </c>
      <c r="K25" s="26" t="s">
        <v>54</v>
      </c>
      <c r="L25" s="26">
        <v>2023</v>
      </c>
      <c r="M25" s="63">
        <v>70.5</v>
      </c>
      <c r="N25" s="63">
        <v>12.9</v>
      </c>
      <c r="O25" s="58">
        <v>3.6</v>
      </c>
      <c r="P25" s="58">
        <v>0.04</v>
      </c>
      <c r="Q25" s="58">
        <v>1.46</v>
      </c>
      <c r="R25" s="58">
        <v>2.63</v>
      </c>
      <c r="S25" s="58">
        <v>2.78</v>
      </c>
      <c r="T25" s="58">
        <v>2.34</v>
      </c>
      <c r="U25" s="58">
        <v>0.62</v>
      </c>
      <c r="V25" s="58">
        <v>0.06</v>
      </c>
      <c r="W25" s="63">
        <v>2.4</v>
      </c>
      <c r="X25" s="58">
        <v>99.33</v>
      </c>
      <c r="Y25" s="15" t="s">
        <v>174</v>
      </c>
      <c r="Z25" s="15">
        <v>1.3</v>
      </c>
      <c r="AA25" s="15">
        <v>617</v>
      </c>
      <c r="AB25" s="63">
        <v>0.8</v>
      </c>
      <c r="AC25" s="63">
        <v>0.2</v>
      </c>
      <c r="AD25" s="63" t="s">
        <v>174</v>
      </c>
      <c r="AE25" s="15">
        <v>39</v>
      </c>
      <c r="AF25" s="63">
        <v>9.1999999999999993</v>
      </c>
      <c r="AG25" s="15">
        <v>104</v>
      </c>
      <c r="AH25" s="63">
        <v>3.6</v>
      </c>
      <c r="AI25" s="63">
        <v>10.199999999999999</v>
      </c>
      <c r="AJ25" s="58">
        <v>3.11</v>
      </c>
      <c r="AK25" s="58">
        <v>1.38</v>
      </c>
      <c r="AL25" s="58">
        <v>0.76</v>
      </c>
      <c r="AM25" s="63">
        <v>13.9</v>
      </c>
      <c r="AN25" s="58">
        <v>2.96</v>
      </c>
      <c r="AO25" s="63">
        <v>0.5</v>
      </c>
      <c r="AP25" s="63">
        <v>10.199999999999999</v>
      </c>
      <c r="AQ25" s="15" t="s">
        <v>174</v>
      </c>
      <c r="AR25" s="58">
        <v>0.54</v>
      </c>
      <c r="AS25" s="15">
        <v>18</v>
      </c>
      <c r="AT25" s="58">
        <v>0.2</v>
      </c>
      <c r="AU25" s="63">
        <v>1.7</v>
      </c>
      <c r="AV25" s="15">
        <v>9</v>
      </c>
      <c r="AW25" s="63">
        <v>17.100000000000001</v>
      </c>
      <c r="AX25" s="15">
        <v>33</v>
      </c>
      <c r="AY25" s="82">
        <v>0.42899999999999999</v>
      </c>
      <c r="AZ25" s="58">
        <v>5.86</v>
      </c>
      <c r="BA25" s="58">
        <v>5.93</v>
      </c>
      <c r="BB25" s="63">
        <v>12</v>
      </c>
      <c r="BC25" s="63">
        <v>24.2</v>
      </c>
      <c r="BD25" s="58">
        <v>4.71</v>
      </c>
      <c r="BE25" s="63">
        <v>94.4</v>
      </c>
      <c r="BF25" s="15">
        <v>1</v>
      </c>
      <c r="BG25" s="15">
        <v>7</v>
      </c>
      <c r="BH25" s="15">
        <v>40</v>
      </c>
      <c r="BI25" s="58">
        <v>3.18</v>
      </c>
      <c r="BJ25" s="63">
        <v>1.1000000000000001</v>
      </c>
      <c r="BK25" s="15">
        <v>292</v>
      </c>
      <c r="BL25" s="58">
        <v>0.9</v>
      </c>
      <c r="BM25" s="15">
        <v>0.39</v>
      </c>
      <c r="BN25" s="15">
        <v>0.1</v>
      </c>
      <c r="BO25" s="58">
        <v>5.49</v>
      </c>
      <c r="BP25" s="58">
        <v>0.15</v>
      </c>
      <c r="BQ25" s="15">
        <v>1.74</v>
      </c>
      <c r="BR25" s="15">
        <v>76</v>
      </c>
      <c r="BS25" s="15" t="s">
        <v>184</v>
      </c>
      <c r="BT25" s="58">
        <v>12.4</v>
      </c>
      <c r="BU25" s="58">
        <v>1.4</v>
      </c>
      <c r="BV25" s="15">
        <v>53</v>
      </c>
      <c r="BW25" s="15">
        <v>269</v>
      </c>
    </row>
    <row r="26" spans="1:75" s="11" customFormat="1" ht="15" customHeight="1">
      <c r="A26" s="26" t="s">
        <v>149</v>
      </c>
      <c r="B26" s="11" t="s">
        <v>152</v>
      </c>
      <c r="C26" s="26" t="s">
        <v>98</v>
      </c>
      <c r="D26" s="11">
        <v>14</v>
      </c>
      <c r="E26" s="26">
        <v>750620</v>
      </c>
      <c r="F26" s="26">
        <v>5602276</v>
      </c>
      <c r="G26" s="26">
        <v>0.4</v>
      </c>
      <c r="H26" s="26">
        <v>0.7</v>
      </c>
      <c r="I26" s="26" t="s">
        <v>49</v>
      </c>
      <c r="J26" s="41" t="s">
        <v>156</v>
      </c>
      <c r="K26" s="26" t="s">
        <v>54</v>
      </c>
      <c r="L26" s="26">
        <v>2023</v>
      </c>
      <c r="M26" s="63">
        <v>67.3</v>
      </c>
      <c r="N26" s="63">
        <v>14.4</v>
      </c>
      <c r="O26" s="58">
        <v>4.3099999999999996</v>
      </c>
      <c r="P26" s="58">
        <v>0.05</v>
      </c>
      <c r="Q26" s="58">
        <v>1.69</v>
      </c>
      <c r="R26" s="58">
        <v>3.12</v>
      </c>
      <c r="S26" s="58">
        <v>3.42</v>
      </c>
      <c r="T26" s="58">
        <v>2.0299999999999998</v>
      </c>
      <c r="U26" s="58">
        <v>0.47</v>
      </c>
      <c r="V26" s="58">
        <v>0.13</v>
      </c>
      <c r="W26" s="63">
        <v>2.7</v>
      </c>
      <c r="X26" s="58">
        <v>99.62</v>
      </c>
      <c r="Y26" s="15" t="s">
        <v>174</v>
      </c>
      <c r="Z26" s="15" t="s">
        <v>174</v>
      </c>
      <c r="AA26" s="15">
        <v>538</v>
      </c>
      <c r="AB26" s="63">
        <v>1.4</v>
      </c>
      <c r="AC26" s="63" t="s">
        <v>174</v>
      </c>
      <c r="AD26" s="63" t="s">
        <v>174</v>
      </c>
      <c r="AE26" s="15">
        <v>72</v>
      </c>
      <c r="AF26" s="63">
        <v>10.5</v>
      </c>
      <c r="AG26" s="15">
        <v>116</v>
      </c>
      <c r="AH26" s="63">
        <v>1.7</v>
      </c>
      <c r="AI26" s="63">
        <v>32.1</v>
      </c>
      <c r="AJ26" s="58">
        <v>2.93</v>
      </c>
      <c r="AK26" s="58">
        <v>1.21</v>
      </c>
      <c r="AL26" s="58">
        <v>0.79</v>
      </c>
      <c r="AM26" s="63">
        <v>16.2</v>
      </c>
      <c r="AN26" s="58">
        <v>3.65</v>
      </c>
      <c r="AO26" s="63">
        <v>0.7</v>
      </c>
      <c r="AP26" s="63">
        <v>8.8000000000000007</v>
      </c>
      <c r="AQ26" s="15" t="s">
        <v>174</v>
      </c>
      <c r="AR26" s="58">
        <v>0.5</v>
      </c>
      <c r="AS26" s="15">
        <v>27</v>
      </c>
      <c r="AT26" s="58">
        <v>0.2</v>
      </c>
      <c r="AU26" s="63">
        <v>1.7</v>
      </c>
      <c r="AV26" s="15">
        <v>7</v>
      </c>
      <c r="AW26" s="63">
        <v>21</v>
      </c>
      <c r="AX26" s="15">
        <v>42</v>
      </c>
      <c r="AY26" s="82">
        <v>0.56000000000000005</v>
      </c>
      <c r="AZ26" s="58">
        <v>6.05</v>
      </c>
      <c r="BA26" s="58">
        <v>6.28</v>
      </c>
      <c r="BB26" s="63">
        <v>13.5</v>
      </c>
      <c r="BC26" s="63">
        <v>26.4</v>
      </c>
      <c r="BD26" s="58">
        <v>5.83</v>
      </c>
      <c r="BE26" s="63">
        <v>56.6</v>
      </c>
      <c r="BF26" s="15">
        <v>1</v>
      </c>
      <c r="BG26" s="15">
        <v>8</v>
      </c>
      <c r="BH26" s="15">
        <v>25</v>
      </c>
      <c r="BI26" s="58">
        <v>3.62</v>
      </c>
      <c r="BJ26" s="63">
        <v>1.3</v>
      </c>
      <c r="BK26" s="15">
        <v>384</v>
      </c>
      <c r="BL26" s="58">
        <v>0.72</v>
      </c>
      <c r="BM26" s="15">
        <v>0.36</v>
      </c>
      <c r="BN26" s="15">
        <v>0.3</v>
      </c>
      <c r="BO26" s="58">
        <v>8.92</v>
      </c>
      <c r="BP26" s="58">
        <v>0.15</v>
      </c>
      <c r="BQ26" s="15">
        <v>2.41</v>
      </c>
      <c r="BR26" s="15">
        <v>77</v>
      </c>
      <c r="BS26" s="15" t="s">
        <v>184</v>
      </c>
      <c r="BT26" s="58">
        <v>11.6</v>
      </c>
      <c r="BU26" s="58">
        <v>1.1499999999999999</v>
      </c>
      <c r="BV26" s="15">
        <v>48</v>
      </c>
      <c r="BW26" s="15">
        <v>241</v>
      </c>
    </row>
    <row r="27" spans="1:75" s="11" customFormat="1" ht="15" customHeight="1">
      <c r="A27" s="26" t="s">
        <v>150</v>
      </c>
      <c r="B27" s="11" t="s">
        <v>152</v>
      </c>
      <c r="C27" s="26" t="s">
        <v>99</v>
      </c>
      <c r="D27" s="11">
        <v>14</v>
      </c>
      <c r="E27" s="26">
        <v>752359</v>
      </c>
      <c r="F27" s="26">
        <v>5612356</v>
      </c>
      <c r="G27" s="26">
        <v>0.45</v>
      </c>
      <c r="H27" s="26">
        <v>0.75</v>
      </c>
      <c r="I27" s="26" t="s">
        <v>49</v>
      </c>
      <c r="J27" s="41" t="s">
        <v>156</v>
      </c>
      <c r="K27" s="26" t="s">
        <v>54</v>
      </c>
      <c r="L27" s="26">
        <v>2023</v>
      </c>
      <c r="M27" s="63">
        <v>68.3</v>
      </c>
      <c r="N27" s="63">
        <v>14.3</v>
      </c>
      <c r="O27" s="58">
        <v>3.77</v>
      </c>
      <c r="P27" s="58">
        <v>0.04</v>
      </c>
      <c r="Q27" s="58">
        <v>1.42</v>
      </c>
      <c r="R27" s="58">
        <v>2.95</v>
      </c>
      <c r="S27" s="58">
        <v>3.34</v>
      </c>
      <c r="T27" s="58">
        <v>1.97</v>
      </c>
      <c r="U27" s="58">
        <v>0.46</v>
      </c>
      <c r="V27" s="58">
        <v>0.06</v>
      </c>
      <c r="W27" s="63">
        <v>2.9</v>
      </c>
      <c r="X27" s="58">
        <v>99.51</v>
      </c>
      <c r="Y27" s="15" t="s">
        <v>174</v>
      </c>
      <c r="Z27" s="15" t="s">
        <v>174</v>
      </c>
      <c r="AA27" s="15">
        <v>531</v>
      </c>
      <c r="AB27" s="63">
        <v>0.8</v>
      </c>
      <c r="AC27" s="63">
        <v>0.1</v>
      </c>
      <c r="AD27" s="63" t="s">
        <v>174</v>
      </c>
      <c r="AE27" s="15">
        <v>69</v>
      </c>
      <c r="AF27" s="63">
        <v>7.7</v>
      </c>
      <c r="AG27" s="15">
        <v>93</v>
      </c>
      <c r="AH27" s="63">
        <v>2.2000000000000002</v>
      </c>
      <c r="AI27" s="63">
        <v>21.4</v>
      </c>
      <c r="AJ27" s="58">
        <v>2.82</v>
      </c>
      <c r="AK27" s="58">
        <v>1.44</v>
      </c>
      <c r="AL27" s="58">
        <v>0.99</v>
      </c>
      <c r="AM27" s="63">
        <v>17.100000000000001</v>
      </c>
      <c r="AN27" s="58">
        <v>3.81</v>
      </c>
      <c r="AO27" s="63">
        <v>0.8</v>
      </c>
      <c r="AP27" s="63">
        <v>9.3000000000000007</v>
      </c>
      <c r="AQ27" s="15" t="s">
        <v>174</v>
      </c>
      <c r="AR27" s="58">
        <v>0.6</v>
      </c>
      <c r="AS27" s="15">
        <v>35</v>
      </c>
      <c r="AT27" s="58">
        <v>0.16</v>
      </c>
      <c r="AU27" s="63">
        <v>1.8</v>
      </c>
      <c r="AV27" s="15">
        <v>6</v>
      </c>
      <c r="AW27" s="63">
        <v>29</v>
      </c>
      <c r="AX27" s="15">
        <v>30</v>
      </c>
      <c r="AY27" s="82">
        <v>0.51400000000000001</v>
      </c>
      <c r="AZ27" s="58">
        <v>6.53</v>
      </c>
      <c r="BA27" s="58">
        <v>6.49</v>
      </c>
      <c r="BB27" s="63">
        <v>14</v>
      </c>
      <c r="BC27" s="63">
        <v>27.5</v>
      </c>
      <c r="BD27" s="58">
        <v>8.11</v>
      </c>
      <c r="BE27" s="63">
        <v>48</v>
      </c>
      <c r="BF27" s="15">
        <v>1</v>
      </c>
      <c r="BG27" s="15">
        <v>8</v>
      </c>
      <c r="BH27" s="15">
        <v>9</v>
      </c>
      <c r="BI27" s="58">
        <v>5.33</v>
      </c>
      <c r="BJ27" s="63">
        <v>2.2999999999999998</v>
      </c>
      <c r="BK27" s="15">
        <v>341</v>
      </c>
      <c r="BL27" s="58">
        <v>0.56000000000000005</v>
      </c>
      <c r="BM27" s="15">
        <v>0.41</v>
      </c>
      <c r="BN27" s="15">
        <v>0.3</v>
      </c>
      <c r="BO27" s="58">
        <v>7.01</v>
      </c>
      <c r="BP27" s="58">
        <v>0.14000000000000001</v>
      </c>
      <c r="BQ27" s="15">
        <v>2.09</v>
      </c>
      <c r="BR27" s="15">
        <v>67</v>
      </c>
      <c r="BS27" s="15" t="s">
        <v>184</v>
      </c>
      <c r="BT27" s="58">
        <v>13.9</v>
      </c>
      <c r="BU27" s="58">
        <v>1.36</v>
      </c>
      <c r="BV27" s="15">
        <v>41</v>
      </c>
      <c r="BW27" s="15">
        <v>218</v>
      </c>
    </row>
    <row r="28" spans="1:75" s="11" customFormat="1" ht="15" customHeight="1">
      <c r="A28" s="36" t="s">
        <v>151</v>
      </c>
      <c r="B28" s="14" t="s">
        <v>152</v>
      </c>
      <c r="C28" s="36" t="s">
        <v>100</v>
      </c>
      <c r="D28" s="14">
        <v>14</v>
      </c>
      <c r="E28" s="36">
        <v>752527</v>
      </c>
      <c r="F28" s="36">
        <v>5612418</v>
      </c>
      <c r="G28" s="36">
        <v>0.5</v>
      </c>
      <c r="H28" s="36">
        <v>0.8</v>
      </c>
      <c r="I28" s="36" t="s">
        <v>49</v>
      </c>
      <c r="J28" s="42" t="s">
        <v>156</v>
      </c>
      <c r="K28" s="36" t="s">
        <v>372</v>
      </c>
      <c r="L28" s="36">
        <v>2023</v>
      </c>
      <c r="M28" s="69">
        <v>66.900000000000006</v>
      </c>
      <c r="N28" s="69">
        <v>14.8</v>
      </c>
      <c r="O28" s="59">
        <v>3.94</v>
      </c>
      <c r="P28" s="59">
        <v>0.05</v>
      </c>
      <c r="Q28" s="59">
        <v>1.64</v>
      </c>
      <c r="R28" s="59">
        <v>3.72</v>
      </c>
      <c r="S28" s="59">
        <v>3.71</v>
      </c>
      <c r="T28" s="59">
        <v>1.74</v>
      </c>
      <c r="U28" s="59">
        <v>0.44</v>
      </c>
      <c r="V28" s="59">
        <v>0.12</v>
      </c>
      <c r="W28" s="69">
        <v>2.7</v>
      </c>
      <c r="X28" s="59">
        <v>99.76</v>
      </c>
      <c r="Y28" s="55" t="s">
        <v>174</v>
      </c>
      <c r="Z28" s="55" t="s">
        <v>174</v>
      </c>
      <c r="AA28" s="55">
        <v>509</v>
      </c>
      <c r="AB28" s="69">
        <v>3.2</v>
      </c>
      <c r="AC28" s="69">
        <v>0.2</v>
      </c>
      <c r="AD28" s="69" t="s">
        <v>174</v>
      </c>
      <c r="AE28" s="55">
        <v>52</v>
      </c>
      <c r="AF28" s="69">
        <v>11.9</v>
      </c>
      <c r="AG28" s="55">
        <v>111</v>
      </c>
      <c r="AH28" s="69">
        <v>3</v>
      </c>
      <c r="AI28" s="69">
        <v>54</v>
      </c>
      <c r="AJ28" s="59">
        <v>2.92</v>
      </c>
      <c r="AK28" s="59">
        <v>1.1000000000000001</v>
      </c>
      <c r="AL28" s="59">
        <v>0.87</v>
      </c>
      <c r="AM28" s="69">
        <v>17.2</v>
      </c>
      <c r="AN28" s="59">
        <v>3.48</v>
      </c>
      <c r="AO28" s="69">
        <v>0.5</v>
      </c>
      <c r="AP28" s="69">
        <v>9.6999999999999993</v>
      </c>
      <c r="AQ28" s="55" t="s">
        <v>174</v>
      </c>
      <c r="AR28" s="59">
        <v>0.46</v>
      </c>
      <c r="AS28" s="55">
        <v>28</v>
      </c>
      <c r="AT28" s="59">
        <v>0.18</v>
      </c>
      <c r="AU28" s="69">
        <v>2.1</v>
      </c>
      <c r="AV28" s="55">
        <v>6</v>
      </c>
      <c r="AW28" s="69">
        <v>23.7</v>
      </c>
      <c r="AX28" s="55">
        <v>47</v>
      </c>
      <c r="AY28" s="83">
        <v>0.51900000000000002</v>
      </c>
      <c r="AZ28" s="59">
        <v>6.22</v>
      </c>
      <c r="BA28" s="59">
        <v>5.75</v>
      </c>
      <c r="BB28" s="69">
        <v>12.2</v>
      </c>
      <c r="BC28" s="69">
        <v>24.7</v>
      </c>
      <c r="BD28" s="59">
        <v>6.53</v>
      </c>
      <c r="BE28" s="69">
        <v>45.5</v>
      </c>
      <c r="BF28" s="55">
        <v>1</v>
      </c>
      <c r="BG28" s="55">
        <v>8</v>
      </c>
      <c r="BH28" s="55">
        <v>25</v>
      </c>
      <c r="BI28" s="59">
        <v>4.08</v>
      </c>
      <c r="BJ28" s="69">
        <v>1.2</v>
      </c>
      <c r="BK28" s="55">
        <v>405</v>
      </c>
      <c r="BL28" s="59">
        <v>0.98</v>
      </c>
      <c r="BM28" s="55">
        <v>0.44</v>
      </c>
      <c r="BN28" s="55" t="s">
        <v>174</v>
      </c>
      <c r="BO28" s="59">
        <v>7.73</v>
      </c>
      <c r="BP28" s="59">
        <v>0.15</v>
      </c>
      <c r="BQ28" s="55">
        <v>2.0699999999999998</v>
      </c>
      <c r="BR28" s="55">
        <v>64</v>
      </c>
      <c r="BS28" s="55" t="s">
        <v>184</v>
      </c>
      <c r="BT28" s="59">
        <v>11.5</v>
      </c>
      <c r="BU28" s="59">
        <v>1.34</v>
      </c>
      <c r="BV28" s="55">
        <v>51</v>
      </c>
      <c r="BW28" s="55">
        <v>256</v>
      </c>
    </row>
    <row r="29" spans="1:75" s="11" customFormat="1" ht="15" customHeight="1">
      <c r="A29" s="26" t="s">
        <v>127</v>
      </c>
      <c r="B29" s="11" t="s">
        <v>152</v>
      </c>
      <c r="C29" s="26" t="s">
        <v>101</v>
      </c>
      <c r="D29" s="11">
        <v>14</v>
      </c>
      <c r="E29" s="175">
        <v>750714</v>
      </c>
      <c r="F29" s="175">
        <v>5612920</v>
      </c>
      <c r="G29" s="37">
        <v>0.5</v>
      </c>
      <c r="H29" s="37">
        <v>1</v>
      </c>
      <c r="I29" s="26" t="s">
        <v>49</v>
      </c>
      <c r="J29" s="26" t="s">
        <v>157</v>
      </c>
      <c r="K29" s="26" t="s">
        <v>54</v>
      </c>
      <c r="L29" s="26">
        <v>2023</v>
      </c>
      <c r="M29" s="63">
        <v>66.8</v>
      </c>
      <c r="N29" s="63">
        <v>15.5</v>
      </c>
      <c r="O29" s="58">
        <v>3.95</v>
      </c>
      <c r="P29" s="58">
        <v>0.05</v>
      </c>
      <c r="Q29" s="58">
        <v>1.67</v>
      </c>
      <c r="R29" s="58">
        <v>3.97</v>
      </c>
      <c r="S29" s="58">
        <v>4.3</v>
      </c>
      <c r="T29" s="58">
        <v>1.91</v>
      </c>
      <c r="U29" s="58">
        <v>0.33</v>
      </c>
      <c r="V29" s="58">
        <v>0.11</v>
      </c>
      <c r="W29" s="63">
        <v>1.3</v>
      </c>
      <c r="X29" s="58">
        <v>99.89</v>
      </c>
      <c r="Y29" s="15" t="s">
        <v>174</v>
      </c>
      <c r="Z29" s="15" t="s">
        <v>174</v>
      </c>
      <c r="AA29" s="15">
        <v>421</v>
      </c>
      <c r="AB29" s="63">
        <v>1.3</v>
      </c>
      <c r="AC29" s="63">
        <v>0.2</v>
      </c>
      <c r="AD29" s="63">
        <v>0.2</v>
      </c>
      <c r="AE29" s="15">
        <v>38</v>
      </c>
      <c r="AF29" s="63">
        <v>11.8</v>
      </c>
      <c r="AG29" s="15">
        <v>83</v>
      </c>
      <c r="AH29" s="63">
        <v>1.9</v>
      </c>
      <c r="AI29" s="63">
        <v>35.200000000000003</v>
      </c>
      <c r="AJ29" s="58">
        <v>1.91</v>
      </c>
      <c r="AK29" s="58">
        <v>1.06</v>
      </c>
      <c r="AL29" s="58">
        <v>0.84</v>
      </c>
      <c r="AM29" s="63">
        <v>17.7</v>
      </c>
      <c r="AN29" s="58">
        <v>2.4900000000000002</v>
      </c>
      <c r="AO29" s="63">
        <v>0.8</v>
      </c>
      <c r="AP29" s="63">
        <v>4.7</v>
      </c>
      <c r="AQ29" s="15" t="s">
        <v>174</v>
      </c>
      <c r="AR29" s="58">
        <v>0.41</v>
      </c>
      <c r="AS29" s="15">
        <v>19</v>
      </c>
      <c r="AT29" s="58">
        <v>0.13</v>
      </c>
      <c r="AU29" s="63">
        <v>1.9</v>
      </c>
      <c r="AV29" s="15">
        <v>4</v>
      </c>
      <c r="AW29" s="63">
        <v>16.7</v>
      </c>
      <c r="AX29" s="15">
        <v>40</v>
      </c>
      <c r="AY29" s="82">
        <v>0.253</v>
      </c>
      <c r="AZ29" s="58">
        <v>5.01</v>
      </c>
      <c r="BA29" s="58">
        <v>4.6100000000000003</v>
      </c>
      <c r="BB29" s="63">
        <v>10.6</v>
      </c>
      <c r="BC29" s="63">
        <v>20.5</v>
      </c>
      <c r="BD29" s="58">
        <v>4.5599999999999996</v>
      </c>
      <c r="BE29" s="63">
        <v>57.1</v>
      </c>
      <c r="BF29" s="15">
        <v>1</v>
      </c>
      <c r="BG29" s="15">
        <v>6</v>
      </c>
      <c r="BH29" s="15">
        <v>25</v>
      </c>
      <c r="BI29" s="58">
        <v>3.03</v>
      </c>
      <c r="BJ29" s="63">
        <v>0.7</v>
      </c>
      <c r="BK29" s="15">
        <v>458</v>
      </c>
      <c r="BL29" s="58">
        <v>0.4</v>
      </c>
      <c r="BM29" s="15">
        <v>0.33</v>
      </c>
      <c r="BN29" s="15">
        <v>0.1</v>
      </c>
      <c r="BO29" s="58">
        <v>4.6500000000000004</v>
      </c>
      <c r="BP29" s="58">
        <v>0.13</v>
      </c>
      <c r="BQ29" s="15">
        <v>1.35</v>
      </c>
      <c r="BR29" s="15">
        <v>60</v>
      </c>
      <c r="BS29" s="15" t="s">
        <v>184</v>
      </c>
      <c r="BT29" s="58">
        <v>9.52</v>
      </c>
      <c r="BU29" s="58">
        <v>0.82</v>
      </c>
      <c r="BV29" s="15">
        <v>55</v>
      </c>
      <c r="BW29" s="15">
        <v>128</v>
      </c>
    </row>
    <row r="30" spans="1:75" s="11" customFormat="1" ht="15" customHeight="1">
      <c r="A30" s="26" t="s">
        <v>128</v>
      </c>
      <c r="B30" s="11" t="s">
        <v>152</v>
      </c>
      <c r="C30" s="26" t="s">
        <v>102</v>
      </c>
      <c r="D30" s="11">
        <v>14</v>
      </c>
      <c r="E30" s="175">
        <v>750169</v>
      </c>
      <c r="F30" s="175">
        <v>5605028</v>
      </c>
      <c r="G30" s="37">
        <v>0.4</v>
      </c>
      <c r="H30" s="37">
        <v>0.7</v>
      </c>
      <c r="I30" s="26" t="s">
        <v>49</v>
      </c>
      <c r="J30" s="26" t="s">
        <v>157</v>
      </c>
      <c r="K30" s="26" t="s">
        <v>54</v>
      </c>
      <c r="L30" s="26">
        <v>2023</v>
      </c>
      <c r="M30" s="63">
        <v>65.900000000000006</v>
      </c>
      <c r="N30" s="63">
        <v>14.9</v>
      </c>
      <c r="O30" s="58">
        <v>4.76</v>
      </c>
      <c r="P30" s="58">
        <v>0.06</v>
      </c>
      <c r="Q30" s="58">
        <v>2.1</v>
      </c>
      <c r="R30" s="58">
        <v>3.24</v>
      </c>
      <c r="S30" s="58">
        <v>3.66</v>
      </c>
      <c r="T30" s="58">
        <v>2.56</v>
      </c>
      <c r="U30" s="58">
        <v>0.42</v>
      </c>
      <c r="V30" s="58">
        <v>0.1</v>
      </c>
      <c r="W30" s="63">
        <v>2.2999999999999998</v>
      </c>
      <c r="X30" s="58">
        <v>100</v>
      </c>
      <c r="Y30" s="15">
        <v>0.2</v>
      </c>
      <c r="Z30" s="15">
        <v>2.6</v>
      </c>
      <c r="AA30" s="15">
        <v>549</v>
      </c>
      <c r="AB30" s="63">
        <v>1.6</v>
      </c>
      <c r="AC30" s="63">
        <v>0.2</v>
      </c>
      <c r="AD30" s="63" t="s">
        <v>174</v>
      </c>
      <c r="AE30" s="15">
        <v>37</v>
      </c>
      <c r="AF30" s="63">
        <v>12</v>
      </c>
      <c r="AG30" s="15">
        <v>107</v>
      </c>
      <c r="AH30" s="63">
        <v>2.2999999999999998</v>
      </c>
      <c r="AI30" s="63">
        <v>24.8</v>
      </c>
      <c r="AJ30" s="58">
        <v>1.64</v>
      </c>
      <c r="AK30" s="58">
        <v>1.02</v>
      </c>
      <c r="AL30" s="58">
        <v>0.75</v>
      </c>
      <c r="AM30" s="63">
        <v>18</v>
      </c>
      <c r="AN30" s="58">
        <v>2.21</v>
      </c>
      <c r="AO30" s="63">
        <v>0.9</v>
      </c>
      <c r="AP30" s="63">
        <v>5.3</v>
      </c>
      <c r="AQ30" s="15">
        <v>1.2</v>
      </c>
      <c r="AR30" s="58">
        <v>0.36</v>
      </c>
      <c r="AS30" s="15">
        <v>17</v>
      </c>
      <c r="AT30" s="58">
        <v>0.16</v>
      </c>
      <c r="AU30" s="63">
        <v>2.4</v>
      </c>
      <c r="AV30" s="15">
        <v>6</v>
      </c>
      <c r="AW30" s="63">
        <v>13.5</v>
      </c>
      <c r="AX30" s="15">
        <v>43</v>
      </c>
      <c r="AY30" s="82">
        <v>0.318</v>
      </c>
      <c r="AZ30" s="58">
        <v>6.32</v>
      </c>
      <c r="BA30" s="58">
        <v>6.2</v>
      </c>
      <c r="BB30" s="63">
        <v>13.8</v>
      </c>
      <c r="BC30" s="63">
        <v>26.6</v>
      </c>
      <c r="BD30" s="58">
        <v>3.95</v>
      </c>
      <c r="BE30" s="63">
        <v>85.4</v>
      </c>
      <c r="BF30" s="15">
        <v>1</v>
      </c>
      <c r="BG30" s="15">
        <v>7</v>
      </c>
      <c r="BH30" s="15">
        <v>17</v>
      </c>
      <c r="BI30" s="58">
        <v>3.12</v>
      </c>
      <c r="BJ30" s="63">
        <v>0.9</v>
      </c>
      <c r="BK30" s="15">
        <v>412</v>
      </c>
      <c r="BL30" s="58">
        <v>0.74</v>
      </c>
      <c r="BM30" s="15">
        <v>0.35</v>
      </c>
      <c r="BN30" s="15">
        <v>0.2</v>
      </c>
      <c r="BO30" s="58">
        <v>5.27</v>
      </c>
      <c r="BP30" s="58">
        <v>0.09</v>
      </c>
      <c r="BQ30" s="15">
        <v>4.17</v>
      </c>
      <c r="BR30" s="15">
        <v>69</v>
      </c>
      <c r="BS30" s="15">
        <v>1</v>
      </c>
      <c r="BT30" s="58">
        <v>9.5299999999999994</v>
      </c>
      <c r="BU30" s="58">
        <v>1.0900000000000001</v>
      </c>
      <c r="BV30" s="15">
        <v>60</v>
      </c>
      <c r="BW30" s="15">
        <v>133</v>
      </c>
    </row>
    <row r="31" spans="1:75" s="11" customFormat="1" ht="15" customHeight="1">
      <c r="A31" s="26" t="s">
        <v>129</v>
      </c>
      <c r="B31" s="11" t="s">
        <v>152</v>
      </c>
      <c r="C31" s="26" t="s">
        <v>103</v>
      </c>
      <c r="D31" s="11">
        <v>14</v>
      </c>
      <c r="E31" s="175">
        <v>753487</v>
      </c>
      <c r="F31" s="175">
        <v>5609822</v>
      </c>
      <c r="G31" s="37">
        <v>0.4</v>
      </c>
      <c r="H31" s="37">
        <v>0.8</v>
      </c>
      <c r="I31" s="26" t="s">
        <v>49</v>
      </c>
      <c r="J31" s="26" t="s">
        <v>157</v>
      </c>
      <c r="K31" s="26" t="s">
        <v>54</v>
      </c>
      <c r="L31" s="26">
        <v>2023</v>
      </c>
      <c r="M31" s="63">
        <v>65.900000000000006</v>
      </c>
      <c r="N31" s="63">
        <v>14.9</v>
      </c>
      <c r="O31" s="58">
        <v>5.07</v>
      </c>
      <c r="P31" s="58">
        <v>0.06</v>
      </c>
      <c r="Q31" s="58">
        <v>2.21</v>
      </c>
      <c r="R31" s="58">
        <v>3.39</v>
      </c>
      <c r="S31" s="58">
        <v>3.71</v>
      </c>
      <c r="T31" s="58">
        <v>2.0699999999999998</v>
      </c>
      <c r="U31" s="58">
        <v>0.36</v>
      </c>
      <c r="V31" s="58">
        <v>0.09</v>
      </c>
      <c r="W31" s="63">
        <v>2.2999999999999998</v>
      </c>
      <c r="X31" s="58">
        <v>100.06</v>
      </c>
      <c r="Y31" s="15" t="s">
        <v>174</v>
      </c>
      <c r="Z31" s="15" t="s">
        <v>174</v>
      </c>
      <c r="AA31" s="15">
        <v>436</v>
      </c>
      <c r="AB31" s="63">
        <v>2.7</v>
      </c>
      <c r="AC31" s="63">
        <v>0.1</v>
      </c>
      <c r="AD31" s="63" t="s">
        <v>174</v>
      </c>
      <c r="AE31" s="15">
        <v>25</v>
      </c>
      <c r="AF31" s="63">
        <v>12.5</v>
      </c>
      <c r="AG31" s="15">
        <v>80</v>
      </c>
      <c r="AH31" s="63">
        <v>2.4</v>
      </c>
      <c r="AI31" s="63">
        <v>22.2</v>
      </c>
      <c r="AJ31" s="58">
        <v>2.23</v>
      </c>
      <c r="AK31" s="58">
        <v>1.19</v>
      </c>
      <c r="AL31" s="58">
        <v>0.56000000000000005</v>
      </c>
      <c r="AM31" s="63">
        <v>18.399999999999999</v>
      </c>
      <c r="AN31" s="58">
        <v>2.57</v>
      </c>
      <c r="AO31" s="63">
        <v>1</v>
      </c>
      <c r="AP31" s="63">
        <v>4</v>
      </c>
      <c r="AQ31" s="15">
        <v>1</v>
      </c>
      <c r="AR31" s="58">
        <v>0.37</v>
      </c>
      <c r="AS31" s="15">
        <v>11</v>
      </c>
      <c r="AT31" s="58">
        <v>0.12</v>
      </c>
      <c r="AU31" s="63">
        <v>2.7</v>
      </c>
      <c r="AV31" s="15">
        <v>4</v>
      </c>
      <c r="AW31" s="63">
        <v>10.6</v>
      </c>
      <c r="AX31" s="15">
        <v>40</v>
      </c>
      <c r="AY31" s="82">
        <v>0.35699999999999998</v>
      </c>
      <c r="AZ31" s="58">
        <v>4.7699999999999996</v>
      </c>
      <c r="BA31" s="58">
        <v>5.7</v>
      </c>
      <c r="BB31" s="63">
        <v>11.5</v>
      </c>
      <c r="BC31" s="63">
        <v>22.3</v>
      </c>
      <c r="BD31" s="58">
        <v>2.85</v>
      </c>
      <c r="BE31" s="63">
        <v>58.1</v>
      </c>
      <c r="BF31" s="15">
        <v>1</v>
      </c>
      <c r="BG31" s="15">
        <v>8</v>
      </c>
      <c r="BH31" s="15">
        <v>2</v>
      </c>
      <c r="BI31" s="58">
        <v>2.5</v>
      </c>
      <c r="BJ31" s="63">
        <v>0.8</v>
      </c>
      <c r="BK31" s="15">
        <v>398</v>
      </c>
      <c r="BL31" s="58">
        <v>0.38</v>
      </c>
      <c r="BM31" s="58">
        <v>0.3</v>
      </c>
      <c r="BN31" s="15" t="s">
        <v>174</v>
      </c>
      <c r="BO31" s="58">
        <v>4.4000000000000004</v>
      </c>
      <c r="BP31" s="58">
        <v>0.16</v>
      </c>
      <c r="BQ31" s="15">
        <v>1.0900000000000001</v>
      </c>
      <c r="BR31" s="15">
        <v>77</v>
      </c>
      <c r="BS31" s="15" t="s">
        <v>184</v>
      </c>
      <c r="BT31" s="58">
        <v>9.7799999999999994</v>
      </c>
      <c r="BU31" s="58">
        <v>0.86</v>
      </c>
      <c r="BV31" s="15">
        <v>58</v>
      </c>
      <c r="BW31" s="15">
        <v>102</v>
      </c>
    </row>
    <row r="32" spans="1:75" s="11" customFormat="1" ht="15" customHeight="1">
      <c r="A32" s="26" t="s">
        <v>130</v>
      </c>
      <c r="B32" s="11" t="s">
        <v>152</v>
      </c>
      <c r="C32" s="26" t="s">
        <v>104</v>
      </c>
      <c r="D32" s="11">
        <v>14</v>
      </c>
      <c r="E32" s="175">
        <v>753693</v>
      </c>
      <c r="F32" s="175">
        <v>5596730</v>
      </c>
      <c r="G32" s="37">
        <v>0.4</v>
      </c>
      <c r="H32" s="37">
        <v>0.6</v>
      </c>
      <c r="I32" s="26" t="s">
        <v>49</v>
      </c>
      <c r="J32" s="26" t="s">
        <v>157</v>
      </c>
      <c r="K32" s="26" t="s">
        <v>54</v>
      </c>
      <c r="L32" s="26">
        <v>2023</v>
      </c>
      <c r="M32" s="63">
        <v>55.7</v>
      </c>
      <c r="N32" s="63">
        <v>16</v>
      </c>
      <c r="O32" s="58">
        <v>6.78</v>
      </c>
      <c r="P32" s="58">
        <v>7.0000000000000007E-2</v>
      </c>
      <c r="Q32" s="58">
        <v>6.03</v>
      </c>
      <c r="R32" s="58">
        <v>3.46</v>
      </c>
      <c r="S32" s="58">
        <v>2.31</v>
      </c>
      <c r="T32" s="58">
        <v>2.39</v>
      </c>
      <c r="U32" s="58">
        <v>0.28000000000000003</v>
      </c>
      <c r="V32" s="58">
        <v>0.06</v>
      </c>
      <c r="W32" s="63">
        <v>6.9</v>
      </c>
      <c r="X32" s="58">
        <v>99.98</v>
      </c>
      <c r="Y32" s="15">
        <v>0.2</v>
      </c>
      <c r="Z32" s="15">
        <v>0.8</v>
      </c>
      <c r="AA32" s="15">
        <v>451</v>
      </c>
      <c r="AB32" s="63">
        <v>1.9</v>
      </c>
      <c r="AC32" s="63">
        <v>0.2</v>
      </c>
      <c r="AD32" s="63" t="s">
        <v>174</v>
      </c>
      <c r="AE32" s="15">
        <v>26</v>
      </c>
      <c r="AF32" s="63">
        <v>26.1</v>
      </c>
      <c r="AG32" s="15">
        <v>389</v>
      </c>
      <c r="AH32" s="63">
        <v>3.2</v>
      </c>
      <c r="AI32" s="63">
        <v>34.799999999999997</v>
      </c>
      <c r="AJ32" s="58">
        <v>1.24</v>
      </c>
      <c r="AK32" s="58">
        <v>0.67</v>
      </c>
      <c r="AL32" s="58">
        <v>0.43</v>
      </c>
      <c r="AM32" s="63">
        <v>16</v>
      </c>
      <c r="AN32" s="58">
        <v>1.32</v>
      </c>
      <c r="AO32" s="63">
        <v>0.6</v>
      </c>
      <c r="AP32" s="63">
        <v>3.9</v>
      </c>
      <c r="AQ32" s="15" t="s">
        <v>174</v>
      </c>
      <c r="AR32" s="58">
        <v>0.28999999999999998</v>
      </c>
      <c r="AS32" s="15">
        <v>11</v>
      </c>
      <c r="AT32" s="58">
        <v>0.09</v>
      </c>
      <c r="AU32" s="63">
        <v>1.8</v>
      </c>
      <c r="AV32" s="15">
        <v>4</v>
      </c>
      <c r="AW32" s="63">
        <v>10</v>
      </c>
      <c r="AX32" s="15">
        <v>157</v>
      </c>
      <c r="AY32" s="82">
        <v>0.248</v>
      </c>
      <c r="AZ32" s="58">
        <v>3.93</v>
      </c>
      <c r="BA32" s="58">
        <v>4</v>
      </c>
      <c r="BB32" s="63">
        <v>8.2100000000000009</v>
      </c>
      <c r="BC32" s="63">
        <v>16.399999999999999</v>
      </c>
      <c r="BD32" s="58">
        <v>2.75</v>
      </c>
      <c r="BE32" s="63">
        <v>63.8</v>
      </c>
      <c r="BF32" s="15">
        <v>2</v>
      </c>
      <c r="BG32" s="15">
        <v>8</v>
      </c>
      <c r="BH32" s="15">
        <v>15</v>
      </c>
      <c r="BI32" s="58">
        <v>1.75</v>
      </c>
      <c r="BJ32" s="63">
        <v>0.5</v>
      </c>
      <c r="BK32" s="15">
        <v>273</v>
      </c>
      <c r="BL32" s="58">
        <v>0.28000000000000003</v>
      </c>
      <c r="BM32" s="15">
        <v>0.21</v>
      </c>
      <c r="BN32" s="15">
        <v>0.2</v>
      </c>
      <c r="BO32" s="58">
        <v>3.08</v>
      </c>
      <c r="BP32" s="58">
        <v>0.02</v>
      </c>
      <c r="BQ32" s="15">
        <v>1.36</v>
      </c>
      <c r="BR32" s="15">
        <v>65</v>
      </c>
      <c r="BS32" s="15" t="s">
        <v>184</v>
      </c>
      <c r="BT32" s="58">
        <v>6.66</v>
      </c>
      <c r="BU32" s="58">
        <v>0.84</v>
      </c>
      <c r="BV32" s="15">
        <v>70</v>
      </c>
      <c r="BW32" s="15">
        <v>103</v>
      </c>
    </row>
    <row r="33" spans="1:75" s="11" customFormat="1" ht="15" customHeight="1">
      <c r="A33" s="26" t="s">
        <v>131</v>
      </c>
      <c r="B33" s="11" t="s">
        <v>152</v>
      </c>
      <c r="C33" s="26" t="s">
        <v>105</v>
      </c>
      <c r="D33" s="11">
        <v>14</v>
      </c>
      <c r="E33" s="175">
        <v>767166</v>
      </c>
      <c r="F33" s="175">
        <v>5594989</v>
      </c>
      <c r="G33" s="37">
        <v>0.4</v>
      </c>
      <c r="H33" s="37">
        <v>0.7</v>
      </c>
      <c r="I33" s="26" t="s">
        <v>49</v>
      </c>
      <c r="J33" s="26" t="s">
        <v>157</v>
      </c>
      <c r="K33" s="26" t="s">
        <v>54</v>
      </c>
      <c r="L33" s="26">
        <v>2023</v>
      </c>
      <c r="M33" s="63">
        <v>68</v>
      </c>
      <c r="N33" s="63">
        <v>15.1</v>
      </c>
      <c r="O33" s="58">
        <v>3.64</v>
      </c>
      <c r="P33" s="58">
        <v>0.04</v>
      </c>
      <c r="Q33" s="58">
        <v>1.24</v>
      </c>
      <c r="R33" s="58">
        <v>3.14</v>
      </c>
      <c r="S33" s="58">
        <v>4.1399999999999997</v>
      </c>
      <c r="T33" s="58">
        <v>2.41</v>
      </c>
      <c r="U33" s="58">
        <v>0.33</v>
      </c>
      <c r="V33" s="58">
        <v>0.13</v>
      </c>
      <c r="W33" s="63">
        <v>1.6</v>
      </c>
      <c r="X33" s="58">
        <v>99.77</v>
      </c>
      <c r="Y33" s="15" t="s">
        <v>174</v>
      </c>
      <c r="Z33" s="15" t="s">
        <v>174</v>
      </c>
      <c r="AA33" s="15">
        <v>620</v>
      </c>
      <c r="AB33" s="63">
        <v>0.8</v>
      </c>
      <c r="AC33" s="63">
        <v>0.1</v>
      </c>
      <c r="AD33" s="63" t="s">
        <v>174</v>
      </c>
      <c r="AE33" s="15">
        <v>67</v>
      </c>
      <c r="AF33" s="63">
        <v>9.1</v>
      </c>
      <c r="AG33" s="15">
        <v>57</v>
      </c>
      <c r="AH33" s="63">
        <v>1.9</v>
      </c>
      <c r="AI33" s="63">
        <v>21</v>
      </c>
      <c r="AJ33" s="58">
        <v>1.91</v>
      </c>
      <c r="AK33" s="58">
        <v>0.91</v>
      </c>
      <c r="AL33" s="58">
        <v>0.9</v>
      </c>
      <c r="AM33" s="63">
        <v>19.399999999999999</v>
      </c>
      <c r="AN33" s="58">
        <v>2.62</v>
      </c>
      <c r="AO33" s="63">
        <v>1.1000000000000001</v>
      </c>
      <c r="AP33" s="63">
        <v>5.4</v>
      </c>
      <c r="AQ33" s="15" t="s">
        <v>174</v>
      </c>
      <c r="AR33" s="58">
        <v>0.32</v>
      </c>
      <c r="AS33" s="15">
        <v>23</v>
      </c>
      <c r="AT33" s="58">
        <v>0.18</v>
      </c>
      <c r="AU33" s="63">
        <v>1.3</v>
      </c>
      <c r="AV33" s="15">
        <v>6</v>
      </c>
      <c r="AW33" s="63">
        <v>21.2</v>
      </c>
      <c r="AX33" s="15">
        <v>25</v>
      </c>
      <c r="AY33" s="82">
        <v>0.58099999999999996</v>
      </c>
      <c r="AZ33" s="58">
        <v>6.95</v>
      </c>
      <c r="BA33" s="58">
        <v>7.28</v>
      </c>
      <c r="BB33" s="63">
        <v>16</v>
      </c>
      <c r="BC33" s="63">
        <v>30.8</v>
      </c>
      <c r="BD33" s="58">
        <v>6.04</v>
      </c>
      <c r="BE33" s="63">
        <v>76.3</v>
      </c>
      <c r="BF33" s="15">
        <v>1</v>
      </c>
      <c r="BG33" s="15">
        <v>5</v>
      </c>
      <c r="BH33" s="15">
        <v>2</v>
      </c>
      <c r="BI33" s="58">
        <v>3.63</v>
      </c>
      <c r="BJ33" s="63">
        <v>1</v>
      </c>
      <c r="BK33" s="15">
        <v>504</v>
      </c>
      <c r="BL33" s="58">
        <v>0.52</v>
      </c>
      <c r="BM33" s="15">
        <v>0.34</v>
      </c>
      <c r="BN33" s="15">
        <v>0.4</v>
      </c>
      <c r="BO33" s="58">
        <v>7.75</v>
      </c>
      <c r="BP33" s="58">
        <v>0.11</v>
      </c>
      <c r="BQ33" s="15">
        <v>1.29</v>
      </c>
      <c r="BR33" s="15">
        <v>49</v>
      </c>
      <c r="BS33" s="15" t="s">
        <v>184</v>
      </c>
      <c r="BT33" s="58">
        <v>9.84</v>
      </c>
      <c r="BU33" s="58">
        <v>1.04</v>
      </c>
      <c r="BV33" s="15">
        <v>46</v>
      </c>
      <c r="BW33" s="15">
        <v>138</v>
      </c>
    </row>
    <row r="34" spans="1:75" s="11" customFormat="1" ht="15" customHeight="1">
      <c r="A34" s="26" t="s">
        <v>132</v>
      </c>
      <c r="B34" s="11" t="s">
        <v>152</v>
      </c>
      <c r="C34" s="26" t="s">
        <v>106</v>
      </c>
      <c r="D34" s="11">
        <v>14</v>
      </c>
      <c r="E34" s="175">
        <v>770524</v>
      </c>
      <c r="F34" s="175">
        <v>5592364</v>
      </c>
      <c r="G34" s="37">
        <v>0.4</v>
      </c>
      <c r="H34" s="37">
        <v>0.7</v>
      </c>
      <c r="I34" s="26" t="s">
        <v>49</v>
      </c>
      <c r="J34" s="26" t="s">
        <v>157</v>
      </c>
      <c r="K34" s="26" t="s">
        <v>54</v>
      </c>
      <c r="L34" s="26">
        <v>2023</v>
      </c>
      <c r="M34" s="63">
        <v>71.599999999999994</v>
      </c>
      <c r="N34" s="63">
        <v>15</v>
      </c>
      <c r="O34" s="58">
        <v>1.99</v>
      </c>
      <c r="P34" s="58">
        <v>0.02</v>
      </c>
      <c r="Q34" s="58">
        <v>0.57999999999999996</v>
      </c>
      <c r="R34" s="58">
        <v>2.4900000000000002</v>
      </c>
      <c r="S34" s="58">
        <v>4.42</v>
      </c>
      <c r="T34" s="58">
        <v>2.79</v>
      </c>
      <c r="U34" s="58">
        <v>0.16</v>
      </c>
      <c r="V34" s="58">
        <v>0.05</v>
      </c>
      <c r="W34" s="63">
        <v>0.9</v>
      </c>
      <c r="X34" s="58">
        <v>100</v>
      </c>
      <c r="Y34" s="15" t="s">
        <v>174</v>
      </c>
      <c r="Z34" s="15">
        <v>1</v>
      </c>
      <c r="AA34" s="15">
        <v>626</v>
      </c>
      <c r="AB34" s="63">
        <v>0.8</v>
      </c>
      <c r="AC34" s="63" t="s">
        <v>174</v>
      </c>
      <c r="AD34" s="63">
        <v>0.1</v>
      </c>
      <c r="AE34" s="15">
        <v>25</v>
      </c>
      <c r="AF34" s="63">
        <v>4.5</v>
      </c>
      <c r="AG34" s="15">
        <v>24</v>
      </c>
      <c r="AH34" s="63">
        <v>1.5</v>
      </c>
      <c r="AI34" s="63">
        <v>14.9</v>
      </c>
      <c r="AJ34" s="58">
        <v>1.57</v>
      </c>
      <c r="AK34" s="58">
        <v>0.73</v>
      </c>
      <c r="AL34" s="58">
        <v>0.74</v>
      </c>
      <c r="AM34" s="63">
        <v>18.5</v>
      </c>
      <c r="AN34" s="58">
        <v>2</v>
      </c>
      <c r="AO34" s="63">
        <v>0.8</v>
      </c>
      <c r="AP34" s="63">
        <v>4.4000000000000004</v>
      </c>
      <c r="AQ34" s="15">
        <v>0.4</v>
      </c>
      <c r="AR34" s="58">
        <v>0.27</v>
      </c>
      <c r="AS34" s="15">
        <v>13</v>
      </c>
      <c r="AT34" s="58">
        <v>0.12</v>
      </c>
      <c r="AU34" s="63">
        <v>2.7</v>
      </c>
      <c r="AV34" s="15">
        <v>4</v>
      </c>
      <c r="AW34" s="63">
        <v>10.8</v>
      </c>
      <c r="AX34" s="15">
        <v>13</v>
      </c>
      <c r="AY34" s="82">
        <v>0.56499999999999995</v>
      </c>
      <c r="AZ34" s="58">
        <v>7.07</v>
      </c>
      <c r="BA34" s="58">
        <v>7.6</v>
      </c>
      <c r="BB34" s="63">
        <v>15.7</v>
      </c>
      <c r="BC34" s="63">
        <v>30.9</v>
      </c>
      <c r="BD34" s="58">
        <v>2.74</v>
      </c>
      <c r="BE34" s="63">
        <v>85.8</v>
      </c>
      <c r="BF34" s="15">
        <v>1</v>
      </c>
      <c r="BG34" s="15" t="s">
        <v>299</v>
      </c>
      <c r="BH34" s="15">
        <v>23</v>
      </c>
      <c r="BI34" s="58">
        <v>1.76</v>
      </c>
      <c r="BJ34" s="63">
        <v>0.6</v>
      </c>
      <c r="BK34" s="15">
        <v>420</v>
      </c>
      <c r="BL34" s="58">
        <v>0.46</v>
      </c>
      <c r="BM34" s="15">
        <v>0.19</v>
      </c>
      <c r="BN34" s="15">
        <v>0.5</v>
      </c>
      <c r="BO34" s="58">
        <v>5.7</v>
      </c>
      <c r="BP34" s="58">
        <v>0.08</v>
      </c>
      <c r="BQ34" s="15">
        <v>3.51</v>
      </c>
      <c r="BR34" s="15">
        <v>23</v>
      </c>
      <c r="BS34" s="15" t="s">
        <v>184</v>
      </c>
      <c r="BT34" s="58">
        <v>6.99</v>
      </c>
      <c r="BU34" s="58">
        <v>0.73</v>
      </c>
      <c r="BV34" s="15">
        <v>37</v>
      </c>
      <c r="BW34" s="15">
        <v>102</v>
      </c>
    </row>
    <row r="35" spans="1:75" s="11" customFormat="1" ht="15" customHeight="1">
      <c r="A35" s="26" t="s">
        <v>133</v>
      </c>
      <c r="B35" s="11" t="s">
        <v>152</v>
      </c>
      <c r="C35" s="26" t="s">
        <v>107</v>
      </c>
      <c r="D35" s="11">
        <v>14</v>
      </c>
      <c r="E35" s="175">
        <v>769664</v>
      </c>
      <c r="F35" s="175">
        <v>5589968</v>
      </c>
      <c r="G35" s="37">
        <v>0.5</v>
      </c>
      <c r="H35" s="37">
        <v>0.8</v>
      </c>
      <c r="I35" s="26" t="s">
        <v>49</v>
      </c>
      <c r="J35" s="26" t="s">
        <v>157</v>
      </c>
      <c r="K35" s="26" t="s">
        <v>54</v>
      </c>
      <c r="L35" s="26">
        <v>2023</v>
      </c>
      <c r="M35" s="63">
        <v>69.900000000000006</v>
      </c>
      <c r="N35" s="63">
        <v>15.2</v>
      </c>
      <c r="O35" s="58">
        <v>2.2400000000000002</v>
      </c>
      <c r="P35" s="58">
        <v>0.02</v>
      </c>
      <c r="Q35" s="58">
        <v>0.63</v>
      </c>
      <c r="R35" s="58">
        <v>2.5</v>
      </c>
      <c r="S35" s="58">
        <v>4.5</v>
      </c>
      <c r="T35" s="58">
        <v>2.95</v>
      </c>
      <c r="U35" s="58">
        <v>0.19</v>
      </c>
      <c r="V35" s="58">
        <v>0.08</v>
      </c>
      <c r="W35" s="63">
        <v>0.9</v>
      </c>
      <c r="X35" s="58">
        <v>99.11</v>
      </c>
      <c r="Y35" s="15" t="s">
        <v>174</v>
      </c>
      <c r="Z35" s="15" t="s">
        <v>174</v>
      </c>
      <c r="AA35" s="15">
        <v>658</v>
      </c>
      <c r="AB35" s="63">
        <v>1.4</v>
      </c>
      <c r="AC35" s="63" t="s">
        <v>174</v>
      </c>
      <c r="AD35" s="63" t="s">
        <v>174</v>
      </c>
      <c r="AE35" s="15">
        <v>21</v>
      </c>
      <c r="AF35" s="63">
        <v>5</v>
      </c>
      <c r="AG35" s="15">
        <v>24</v>
      </c>
      <c r="AH35" s="63">
        <v>2</v>
      </c>
      <c r="AI35" s="63">
        <v>8.3000000000000007</v>
      </c>
      <c r="AJ35" s="58">
        <v>1.66</v>
      </c>
      <c r="AK35" s="58">
        <v>1.1299999999999999</v>
      </c>
      <c r="AL35" s="58">
        <v>0.67</v>
      </c>
      <c r="AM35" s="63">
        <v>19.600000000000001</v>
      </c>
      <c r="AN35" s="58">
        <v>2.04</v>
      </c>
      <c r="AO35" s="63">
        <v>0.9</v>
      </c>
      <c r="AP35" s="63">
        <v>4.7</v>
      </c>
      <c r="AQ35" s="15">
        <v>0.4</v>
      </c>
      <c r="AR35" s="58">
        <v>0.42</v>
      </c>
      <c r="AS35" s="15">
        <v>10</v>
      </c>
      <c r="AT35" s="58">
        <v>0.17</v>
      </c>
      <c r="AU35" s="63">
        <v>2.5</v>
      </c>
      <c r="AV35" s="15">
        <v>5</v>
      </c>
      <c r="AW35" s="63">
        <v>9.6</v>
      </c>
      <c r="AX35" s="15">
        <v>13</v>
      </c>
      <c r="AY35" s="82">
        <v>0.64900000000000002</v>
      </c>
      <c r="AZ35" s="58">
        <v>7.27</v>
      </c>
      <c r="BA35" s="58">
        <v>7.44</v>
      </c>
      <c r="BB35" s="63">
        <v>15.9</v>
      </c>
      <c r="BC35" s="63">
        <v>31.2</v>
      </c>
      <c r="BD35" s="58">
        <v>2.63</v>
      </c>
      <c r="BE35" s="63">
        <v>101</v>
      </c>
      <c r="BF35" s="15">
        <v>1</v>
      </c>
      <c r="BG35" s="15" t="s">
        <v>299</v>
      </c>
      <c r="BH35" s="15">
        <v>22</v>
      </c>
      <c r="BI35" s="58">
        <v>2.1</v>
      </c>
      <c r="BJ35" s="63">
        <v>1</v>
      </c>
      <c r="BK35" s="15">
        <v>418</v>
      </c>
      <c r="BL35" s="58">
        <v>0.48</v>
      </c>
      <c r="BM35" s="15">
        <v>0.21</v>
      </c>
      <c r="BN35" s="15">
        <v>0.3</v>
      </c>
      <c r="BO35" s="58">
        <v>5.66</v>
      </c>
      <c r="BP35" s="58">
        <v>0.1</v>
      </c>
      <c r="BQ35" s="15">
        <v>1.39</v>
      </c>
      <c r="BR35" s="15">
        <v>33</v>
      </c>
      <c r="BS35" s="15" t="s">
        <v>184</v>
      </c>
      <c r="BT35" s="58">
        <v>8.8800000000000008</v>
      </c>
      <c r="BU35" s="58">
        <v>0.92</v>
      </c>
      <c r="BV35" s="15">
        <v>35</v>
      </c>
      <c r="BW35" s="15">
        <v>117</v>
      </c>
    </row>
    <row r="36" spans="1:75" s="11" customFormat="1" ht="15" customHeight="1">
      <c r="A36" s="26" t="s">
        <v>134</v>
      </c>
      <c r="B36" s="11" t="s">
        <v>73</v>
      </c>
      <c r="C36" s="26" t="s">
        <v>108</v>
      </c>
      <c r="D36" s="11">
        <v>14</v>
      </c>
      <c r="E36" s="175">
        <v>751326</v>
      </c>
      <c r="F36" s="175">
        <v>5593876</v>
      </c>
      <c r="G36" s="37">
        <v>2.5</v>
      </c>
      <c r="H36" s="37">
        <v>2.6</v>
      </c>
      <c r="I36" s="26" t="s">
        <v>49</v>
      </c>
      <c r="J36" s="26" t="s">
        <v>157</v>
      </c>
      <c r="K36" s="26" t="s">
        <v>54</v>
      </c>
      <c r="L36" s="26">
        <v>2023</v>
      </c>
      <c r="M36" s="63">
        <v>68.099999999999994</v>
      </c>
      <c r="N36" s="63">
        <v>15.2</v>
      </c>
      <c r="O36" s="58">
        <v>4.08</v>
      </c>
      <c r="P36" s="58">
        <v>0.06</v>
      </c>
      <c r="Q36" s="58">
        <v>1.46</v>
      </c>
      <c r="R36" s="58">
        <v>2.88</v>
      </c>
      <c r="S36" s="58">
        <v>3.96</v>
      </c>
      <c r="T36" s="58">
        <v>2.59</v>
      </c>
      <c r="U36" s="58">
        <v>0.33</v>
      </c>
      <c r="V36" s="58">
        <v>0.11</v>
      </c>
      <c r="W36" s="63">
        <v>1.2</v>
      </c>
      <c r="X36" s="58">
        <v>99.97</v>
      </c>
      <c r="Y36" s="15" t="s">
        <v>174</v>
      </c>
      <c r="Z36" s="15">
        <v>12.8</v>
      </c>
      <c r="AA36" s="15">
        <v>558</v>
      </c>
      <c r="AB36" s="63">
        <v>2.2000000000000002</v>
      </c>
      <c r="AC36" s="63">
        <v>0.2</v>
      </c>
      <c r="AD36" s="63">
        <v>0.3</v>
      </c>
      <c r="AE36" s="15">
        <v>38</v>
      </c>
      <c r="AF36" s="63">
        <v>9.6</v>
      </c>
      <c r="AG36" s="15">
        <v>58</v>
      </c>
      <c r="AH36" s="63">
        <v>4</v>
      </c>
      <c r="AI36" s="63">
        <v>26.7</v>
      </c>
      <c r="AJ36" s="58">
        <v>2.2999999999999998</v>
      </c>
      <c r="AK36" s="58">
        <v>1.17</v>
      </c>
      <c r="AL36" s="58">
        <v>0.71</v>
      </c>
      <c r="AM36" s="63">
        <v>19</v>
      </c>
      <c r="AN36" s="58">
        <v>3.25</v>
      </c>
      <c r="AO36" s="63">
        <v>0.8</v>
      </c>
      <c r="AP36" s="63">
        <v>3.9</v>
      </c>
      <c r="AQ36" s="15">
        <v>0.6</v>
      </c>
      <c r="AR36" s="58">
        <v>0.41</v>
      </c>
      <c r="AS36" s="15">
        <v>20</v>
      </c>
      <c r="AT36" s="58">
        <v>0.16</v>
      </c>
      <c r="AU36" s="63">
        <v>2.8</v>
      </c>
      <c r="AV36" s="15">
        <v>5</v>
      </c>
      <c r="AW36" s="63">
        <v>16.899999999999999</v>
      </c>
      <c r="AX36" s="15">
        <v>31</v>
      </c>
      <c r="AY36" s="82">
        <v>0.50700000000000001</v>
      </c>
      <c r="AZ36" s="58">
        <v>5.99</v>
      </c>
      <c r="BA36" s="58">
        <v>6.09</v>
      </c>
      <c r="BB36" s="63">
        <v>13.8</v>
      </c>
      <c r="BC36" s="63">
        <v>26.4</v>
      </c>
      <c r="BD36" s="58">
        <v>5.25</v>
      </c>
      <c r="BE36" s="63">
        <v>83</v>
      </c>
      <c r="BF36" s="15">
        <v>1</v>
      </c>
      <c r="BG36" s="15">
        <v>6</v>
      </c>
      <c r="BH36" s="15">
        <v>24</v>
      </c>
      <c r="BI36" s="58">
        <v>2.59</v>
      </c>
      <c r="BJ36" s="63">
        <v>1.3</v>
      </c>
      <c r="BK36" s="15">
        <v>444</v>
      </c>
      <c r="BL36" s="58">
        <v>0.55000000000000004</v>
      </c>
      <c r="BM36" s="15">
        <v>0.38</v>
      </c>
      <c r="BN36" s="15">
        <v>0.4</v>
      </c>
      <c r="BO36" s="58">
        <v>5.7</v>
      </c>
      <c r="BP36" s="58">
        <v>0.1</v>
      </c>
      <c r="BQ36" s="15">
        <v>1.38</v>
      </c>
      <c r="BR36" s="15">
        <v>63</v>
      </c>
      <c r="BS36" s="15" t="s">
        <v>184</v>
      </c>
      <c r="BT36" s="58">
        <v>10.6</v>
      </c>
      <c r="BU36" s="58">
        <v>1.01</v>
      </c>
      <c r="BV36" s="15">
        <v>51</v>
      </c>
      <c r="BW36" s="15">
        <v>118</v>
      </c>
    </row>
    <row r="37" spans="1:75" s="11" customFormat="1" ht="15" customHeight="1">
      <c r="A37" s="26" t="s">
        <v>135</v>
      </c>
      <c r="B37" s="11" t="s">
        <v>152</v>
      </c>
      <c r="C37" s="26" t="s">
        <v>109</v>
      </c>
      <c r="D37" s="11">
        <v>14</v>
      </c>
      <c r="E37" s="175">
        <v>750285</v>
      </c>
      <c r="F37" s="175">
        <v>5612554</v>
      </c>
      <c r="G37" s="37">
        <v>0.7</v>
      </c>
      <c r="H37" s="37">
        <v>1</v>
      </c>
      <c r="I37" s="26" t="s">
        <v>49</v>
      </c>
      <c r="J37" s="26" t="s">
        <v>157</v>
      </c>
      <c r="K37" s="26" t="s">
        <v>54</v>
      </c>
      <c r="L37" s="26">
        <v>2023</v>
      </c>
      <c r="M37" s="63">
        <v>66.2</v>
      </c>
      <c r="N37" s="63">
        <v>15.5</v>
      </c>
      <c r="O37" s="58">
        <v>4.2300000000000004</v>
      </c>
      <c r="P37" s="58">
        <v>0.06</v>
      </c>
      <c r="Q37" s="58">
        <v>1.88</v>
      </c>
      <c r="R37" s="58">
        <v>3.94</v>
      </c>
      <c r="S37" s="58">
        <v>4.2</v>
      </c>
      <c r="T37" s="58">
        <v>1.92</v>
      </c>
      <c r="U37" s="58">
        <v>0.34</v>
      </c>
      <c r="V37" s="58">
        <v>0.11</v>
      </c>
      <c r="W37" s="63">
        <v>1.6</v>
      </c>
      <c r="X37" s="58">
        <v>99.98</v>
      </c>
      <c r="Y37" s="15" t="s">
        <v>174</v>
      </c>
      <c r="Z37" s="15">
        <v>1.8</v>
      </c>
      <c r="AA37" s="15">
        <v>476</v>
      </c>
      <c r="AB37" s="63">
        <v>1.1000000000000001</v>
      </c>
      <c r="AC37" s="63">
        <v>0.2</v>
      </c>
      <c r="AD37" s="63" t="s">
        <v>174</v>
      </c>
      <c r="AE37" s="15">
        <v>32</v>
      </c>
      <c r="AF37" s="63">
        <v>12.4</v>
      </c>
      <c r="AG37" s="15">
        <v>114</v>
      </c>
      <c r="AH37" s="63">
        <v>2</v>
      </c>
      <c r="AI37" s="63">
        <v>22.3</v>
      </c>
      <c r="AJ37" s="58">
        <v>1.96</v>
      </c>
      <c r="AK37" s="58">
        <v>0.97</v>
      </c>
      <c r="AL37" s="58">
        <v>0.68</v>
      </c>
      <c r="AM37" s="63">
        <v>17.7</v>
      </c>
      <c r="AN37" s="58">
        <v>1.85</v>
      </c>
      <c r="AO37" s="63">
        <v>0.8</v>
      </c>
      <c r="AP37" s="63">
        <v>4.7</v>
      </c>
      <c r="AQ37" s="15" t="s">
        <v>174</v>
      </c>
      <c r="AR37" s="58">
        <v>0.4</v>
      </c>
      <c r="AS37" s="15">
        <v>15</v>
      </c>
      <c r="AT37" s="58">
        <v>0.11</v>
      </c>
      <c r="AU37" s="63">
        <v>1.4</v>
      </c>
      <c r="AV37" s="15">
        <v>5</v>
      </c>
      <c r="AW37" s="63">
        <v>11.3</v>
      </c>
      <c r="AX37" s="15">
        <v>55</v>
      </c>
      <c r="AY37" s="82">
        <v>0.34899999999999998</v>
      </c>
      <c r="AZ37" s="58">
        <v>5.23</v>
      </c>
      <c r="BA37" s="58">
        <v>5.42</v>
      </c>
      <c r="BB37" s="63">
        <v>11.4</v>
      </c>
      <c r="BC37" s="63">
        <v>22.5</v>
      </c>
      <c r="BD37" s="58">
        <v>3.32</v>
      </c>
      <c r="BE37" s="63">
        <v>55.6</v>
      </c>
      <c r="BF37" s="15">
        <v>1</v>
      </c>
      <c r="BG37" s="15">
        <v>6</v>
      </c>
      <c r="BH37" s="15">
        <v>28</v>
      </c>
      <c r="BI37" s="58">
        <v>2.68</v>
      </c>
      <c r="BJ37" s="63">
        <v>0.7</v>
      </c>
      <c r="BK37" s="15">
        <v>457</v>
      </c>
      <c r="BL37" s="58">
        <v>0.43</v>
      </c>
      <c r="BM37" s="15">
        <v>0.23</v>
      </c>
      <c r="BN37" s="15">
        <v>0.5</v>
      </c>
      <c r="BO37" s="58">
        <v>4.1399999999999997</v>
      </c>
      <c r="BP37" s="58">
        <v>0.18</v>
      </c>
      <c r="BQ37" s="58">
        <v>1</v>
      </c>
      <c r="BR37" s="15">
        <v>64</v>
      </c>
      <c r="BS37" s="15" t="s">
        <v>184</v>
      </c>
      <c r="BT37" s="58">
        <v>8.75</v>
      </c>
      <c r="BU37" s="58">
        <v>0.98</v>
      </c>
      <c r="BV37" s="15">
        <v>52</v>
      </c>
      <c r="BW37" s="15">
        <v>131</v>
      </c>
    </row>
    <row r="38" spans="1:75" s="11" customFormat="1" ht="15" customHeight="1">
      <c r="A38" s="26" t="s">
        <v>136</v>
      </c>
      <c r="B38" s="11" t="s">
        <v>152</v>
      </c>
      <c r="C38" s="26" t="s">
        <v>110</v>
      </c>
      <c r="D38" s="11">
        <v>14</v>
      </c>
      <c r="E38" s="175">
        <v>749922</v>
      </c>
      <c r="F38" s="175">
        <v>5612592</v>
      </c>
      <c r="G38" s="37">
        <v>0.4</v>
      </c>
      <c r="H38" s="37">
        <v>0.7</v>
      </c>
      <c r="I38" s="26" t="s">
        <v>49</v>
      </c>
      <c r="J38" s="26" t="s">
        <v>157</v>
      </c>
      <c r="K38" s="26" t="s">
        <v>54</v>
      </c>
      <c r="L38" s="26">
        <v>2023</v>
      </c>
      <c r="M38" s="63">
        <v>65.400000000000006</v>
      </c>
      <c r="N38" s="63">
        <v>15.5</v>
      </c>
      <c r="O38" s="58">
        <v>3.89</v>
      </c>
      <c r="P38" s="58">
        <v>0.06</v>
      </c>
      <c r="Q38" s="58">
        <v>2.2400000000000002</v>
      </c>
      <c r="R38" s="58">
        <v>4.24</v>
      </c>
      <c r="S38" s="58">
        <v>4.24</v>
      </c>
      <c r="T38" s="58">
        <v>2.1</v>
      </c>
      <c r="U38" s="58">
        <v>0.3</v>
      </c>
      <c r="V38" s="58">
        <v>0.1</v>
      </c>
      <c r="W38" s="63">
        <v>1.8</v>
      </c>
      <c r="X38" s="58">
        <v>99.87</v>
      </c>
      <c r="Y38" s="15" t="s">
        <v>174</v>
      </c>
      <c r="Z38" s="15">
        <v>2.6</v>
      </c>
      <c r="AA38" s="15">
        <v>493</v>
      </c>
      <c r="AB38" s="63">
        <v>1.4</v>
      </c>
      <c r="AC38" s="63" t="s">
        <v>174</v>
      </c>
      <c r="AD38" s="63" t="s">
        <v>174</v>
      </c>
      <c r="AE38" s="15">
        <v>36</v>
      </c>
      <c r="AF38" s="63">
        <v>11</v>
      </c>
      <c r="AG38" s="15">
        <v>108</v>
      </c>
      <c r="AH38" s="63">
        <v>2.2999999999999998</v>
      </c>
      <c r="AI38" s="63">
        <v>27</v>
      </c>
      <c r="AJ38" s="58">
        <v>1.53</v>
      </c>
      <c r="AK38" s="58">
        <v>0.76</v>
      </c>
      <c r="AL38" s="58">
        <v>0.65</v>
      </c>
      <c r="AM38" s="63">
        <v>18</v>
      </c>
      <c r="AN38" s="58">
        <v>1.7</v>
      </c>
      <c r="AO38" s="63">
        <v>0.9</v>
      </c>
      <c r="AP38" s="63">
        <v>3.5</v>
      </c>
      <c r="AQ38" s="15" t="s">
        <v>174</v>
      </c>
      <c r="AR38" s="58">
        <v>0.32</v>
      </c>
      <c r="AS38" s="15">
        <v>19</v>
      </c>
      <c r="AT38" s="58">
        <v>0.1</v>
      </c>
      <c r="AU38" s="63">
        <v>1.8</v>
      </c>
      <c r="AV38" s="15">
        <v>4</v>
      </c>
      <c r="AW38" s="63">
        <v>16.100000000000001</v>
      </c>
      <c r="AX38" s="15">
        <v>62</v>
      </c>
      <c r="AY38" s="82">
        <v>0.53200000000000003</v>
      </c>
      <c r="AZ38" s="58">
        <v>4.74</v>
      </c>
      <c r="BA38" s="58">
        <v>5.41</v>
      </c>
      <c r="BB38" s="63">
        <v>11.2</v>
      </c>
      <c r="BC38" s="63">
        <v>21.8</v>
      </c>
      <c r="BD38" s="58">
        <v>4.45</v>
      </c>
      <c r="BE38" s="63">
        <v>53.7</v>
      </c>
      <c r="BF38" s="15">
        <v>1</v>
      </c>
      <c r="BG38" s="15">
        <v>6</v>
      </c>
      <c r="BH38" s="15">
        <v>2</v>
      </c>
      <c r="BI38" s="58">
        <v>2.64</v>
      </c>
      <c r="BJ38" s="63">
        <v>0.5</v>
      </c>
      <c r="BK38" s="15">
        <v>434</v>
      </c>
      <c r="BL38" s="58">
        <v>0.42</v>
      </c>
      <c r="BM38" s="15">
        <v>0.26</v>
      </c>
      <c r="BN38" s="15" t="s">
        <v>174</v>
      </c>
      <c r="BO38" s="58">
        <v>4.59</v>
      </c>
      <c r="BP38" s="58">
        <v>7.0000000000000007E-2</v>
      </c>
      <c r="BQ38" s="15">
        <v>1.34</v>
      </c>
      <c r="BR38" s="15">
        <v>56</v>
      </c>
      <c r="BS38" s="15" t="s">
        <v>184</v>
      </c>
      <c r="BT38" s="58">
        <v>8.39</v>
      </c>
      <c r="BU38" s="58">
        <v>0.77</v>
      </c>
      <c r="BV38" s="15">
        <v>50</v>
      </c>
      <c r="BW38" s="15">
        <v>108</v>
      </c>
    </row>
    <row r="39" spans="1:75" s="11" customFormat="1" ht="15" customHeight="1">
      <c r="A39" s="26" t="s">
        <v>137</v>
      </c>
      <c r="B39" s="11" t="s">
        <v>152</v>
      </c>
      <c r="C39" s="26" t="s">
        <v>111</v>
      </c>
      <c r="D39" s="11">
        <v>14</v>
      </c>
      <c r="E39" s="175">
        <v>748088</v>
      </c>
      <c r="F39" s="175">
        <v>5612839</v>
      </c>
      <c r="G39" s="37">
        <v>0.3</v>
      </c>
      <c r="H39" s="37">
        <v>0.5</v>
      </c>
      <c r="I39" s="26" t="s">
        <v>49</v>
      </c>
      <c r="J39" s="26" t="s">
        <v>157</v>
      </c>
      <c r="K39" s="26" t="s">
        <v>372</v>
      </c>
      <c r="L39" s="26">
        <v>2023</v>
      </c>
      <c r="M39" s="63">
        <v>65</v>
      </c>
      <c r="N39" s="63">
        <v>15.5</v>
      </c>
      <c r="O39" s="58">
        <v>4.6500000000000004</v>
      </c>
      <c r="P39" s="58">
        <v>0.06</v>
      </c>
      <c r="Q39" s="58">
        <v>2.2000000000000002</v>
      </c>
      <c r="R39" s="58">
        <v>3.8</v>
      </c>
      <c r="S39" s="58">
        <v>4.04</v>
      </c>
      <c r="T39" s="58">
        <v>2.27</v>
      </c>
      <c r="U39" s="58">
        <v>0.37</v>
      </c>
      <c r="V39" s="58">
        <v>0.11</v>
      </c>
      <c r="W39" s="63">
        <v>2</v>
      </c>
      <c r="X39" s="58">
        <v>100</v>
      </c>
      <c r="Y39" s="15" t="s">
        <v>174</v>
      </c>
      <c r="Z39" s="15" t="s">
        <v>174</v>
      </c>
      <c r="AA39" s="15">
        <v>499</v>
      </c>
      <c r="AB39" s="63">
        <v>1.1000000000000001</v>
      </c>
      <c r="AC39" s="63">
        <v>0.3</v>
      </c>
      <c r="AD39" s="63" t="s">
        <v>174</v>
      </c>
      <c r="AE39" s="15">
        <v>28</v>
      </c>
      <c r="AF39" s="63">
        <v>14.1</v>
      </c>
      <c r="AG39" s="15">
        <v>116</v>
      </c>
      <c r="AH39" s="63">
        <v>2.4</v>
      </c>
      <c r="AI39" s="63">
        <v>31.9</v>
      </c>
      <c r="AJ39" s="58">
        <v>1.96</v>
      </c>
      <c r="AK39" s="58">
        <v>1.1599999999999999</v>
      </c>
      <c r="AL39" s="58">
        <v>0.62</v>
      </c>
      <c r="AM39" s="63">
        <v>19.7</v>
      </c>
      <c r="AN39" s="58">
        <v>1.87</v>
      </c>
      <c r="AO39" s="63">
        <v>0.8</v>
      </c>
      <c r="AP39" s="63">
        <v>4.5999999999999996</v>
      </c>
      <c r="AQ39" s="15" t="s">
        <v>174</v>
      </c>
      <c r="AR39" s="58">
        <v>0.34</v>
      </c>
      <c r="AS39" s="15">
        <v>13</v>
      </c>
      <c r="AT39" s="58">
        <v>0.13</v>
      </c>
      <c r="AU39" s="63">
        <v>2.2000000000000002</v>
      </c>
      <c r="AV39" s="15">
        <v>4</v>
      </c>
      <c r="AW39" s="63">
        <v>10.9</v>
      </c>
      <c r="AX39" s="15">
        <v>51</v>
      </c>
      <c r="AY39" s="82">
        <v>0.32700000000000001</v>
      </c>
      <c r="AZ39" s="58">
        <v>5.89</v>
      </c>
      <c r="BA39" s="58">
        <v>5.59</v>
      </c>
      <c r="BB39" s="63">
        <v>12.2</v>
      </c>
      <c r="BC39" s="63">
        <v>24</v>
      </c>
      <c r="BD39" s="58">
        <v>5.67</v>
      </c>
      <c r="BE39" s="63">
        <v>66.2</v>
      </c>
      <c r="BF39" s="15">
        <v>1</v>
      </c>
      <c r="BG39" s="15">
        <v>8</v>
      </c>
      <c r="BH39" s="15">
        <v>21</v>
      </c>
      <c r="BI39" s="58">
        <v>2.33</v>
      </c>
      <c r="BJ39" s="63">
        <v>0.5</v>
      </c>
      <c r="BK39" s="15">
        <v>404</v>
      </c>
      <c r="BL39" s="58">
        <v>0.51</v>
      </c>
      <c r="BM39" s="15">
        <v>0.28999999999999998</v>
      </c>
      <c r="BN39" s="15" t="s">
        <v>174</v>
      </c>
      <c r="BO39" s="58">
        <v>5.38</v>
      </c>
      <c r="BP39" s="58">
        <v>0.12</v>
      </c>
      <c r="BQ39" s="15">
        <v>2.52</v>
      </c>
      <c r="BR39" s="15">
        <v>72</v>
      </c>
      <c r="BS39" s="15" t="s">
        <v>184</v>
      </c>
      <c r="BT39" s="58">
        <v>8.82</v>
      </c>
      <c r="BU39" s="58">
        <v>1</v>
      </c>
      <c r="BV39" s="15">
        <v>50</v>
      </c>
      <c r="BW39" s="15">
        <v>110</v>
      </c>
    </row>
    <row r="40" spans="1:75" s="11" customFormat="1" ht="15" customHeight="1">
      <c r="A40" s="26" t="s">
        <v>138</v>
      </c>
      <c r="B40" s="11" t="s">
        <v>152</v>
      </c>
      <c r="C40" s="26" t="s">
        <v>112</v>
      </c>
      <c r="D40" s="11">
        <v>14</v>
      </c>
      <c r="E40" s="175">
        <v>748978</v>
      </c>
      <c r="F40" s="175">
        <v>5612770</v>
      </c>
      <c r="G40" s="37">
        <v>0.6</v>
      </c>
      <c r="H40" s="37">
        <v>1</v>
      </c>
      <c r="I40" s="26" t="s">
        <v>49</v>
      </c>
      <c r="J40" s="26" t="s">
        <v>157</v>
      </c>
      <c r="K40" s="26" t="s">
        <v>54</v>
      </c>
      <c r="L40" s="26">
        <v>2023</v>
      </c>
      <c r="M40" s="63">
        <v>65</v>
      </c>
      <c r="N40" s="63">
        <v>15.3</v>
      </c>
      <c r="O40" s="58">
        <v>4.37</v>
      </c>
      <c r="P40" s="58">
        <v>7.0000000000000007E-2</v>
      </c>
      <c r="Q40" s="58">
        <v>3.04</v>
      </c>
      <c r="R40" s="58">
        <v>3.48</v>
      </c>
      <c r="S40" s="58">
        <v>4.04</v>
      </c>
      <c r="T40" s="58">
        <v>2.2999999999999998</v>
      </c>
      <c r="U40" s="58">
        <v>0.3</v>
      </c>
      <c r="V40" s="58">
        <v>0.1</v>
      </c>
      <c r="W40" s="63">
        <v>2</v>
      </c>
      <c r="X40" s="58">
        <v>100</v>
      </c>
      <c r="Y40" s="15" t="s">
        <v>174</v>
      </c>
      <c r="Z40" s="15">
        <v>2.6</v>
      </c>
      <c r="AA40" s="15">
        <v>532</v>
      </c>
      <c r="AB40" s="63">
        <v>1.6</v>
      </c>
      <c r="AC40" s="63">
        <v>0.2</v>
      </c>
      <c r="AD40" s="63" t="s">
        <v>174</v>
      </c>
      <c r="AE40" s="15">
        <v>33</v>
      </c>
      <c r="AF40" s="63">
        <v>22.4</v>
      </c>
      <c r="AG40" s="15">
        <v>272</v>
      </c>
      <c r="AH40" s="63">
        <v>2.6</v>
      </c>
      <c r="AI40" s="63">
        <v>20.8</v>
      </c>
      <c r="AJ40" s="58">
        <v>1.55</v>
      </c>
      <c r="AK40" s="58">
        <v>0.68</v>
      </c>
      <c r="AL40" s="58">
        <v>0.65</v>
      </c>
      <c r="AM40" s="63">
        <v>19</v>
      </c>
      <c r="AN40" s="58">
        <v>1.36</v>
      </c>
      <c r="AO40" s="63">
        <v>0.7</v>
      </c>
      <c r="AP40" s="63">
        <v>3.6</v>
      </c>
      <c r="AQ40" s="15" t="s">
        <v>174</v>
      </c>
      <c r="AR40" s="58">
        <v>0.26</v>
      </c>
      <c r="AS40" s="15">
        <v>12</v>
      </c>
      <c r="AT40" s="58">
        <v>0.1</v>
      </c>
      <c r="AU40" s="63">
        <v>2.4</v>
      </c>
      <c r="AV40" s="15">
        <v>3</v>
      </c>
      <c r="AW40" s="63">
        <v>10.5</v>
      </c>
      <c r="AX40" s="15">
        <v>141</v>
      </c>
      <c r="AY40" s="82">
        <v>0.70899999999999996</v>
      </c>
      <c r="AZ40" s="58">
        <v>5.97</v>
      </c>
      <c r="BA40" s="58">
        <v>6.29</v>
      </c>
      <c r="BB40" s="63">
        <v>13.6</v>
      </c>
      <c r="BC40" s="63">
        <v>26.5</v>
      </c>
      <c r="BD40" s="58">
        <v>4.92</v>
      </c>
      <c r="BE40" s="63">
        <v>68</v>
      </c>
      <c r="BF40" s="15">
        <v>1</v>
      </c>
      <c r="BG40" s="15">
        <v>6</v>
      </c>
      <c r="BH40" s="15">
        <v>50</v>
      </c>
      <c r="BI40" s="58">
        <v>2.36</v>
      </c>
      <c r="BJ40" s="63">
        <v>0.6</v>
      </c>
      <c r="BK40" s="15">
        <v>423</v>
      </c>
      <c r="BL40" s="58">
        <v>0.45</v>
      </c>
      <c r="BM40" s="15">
        <v>0.24</v>
      </c>
      <c r="BN40" s="15">
        <v>1</v>
      </c>
      <c r="BO40" s="58">
        <v>4.58</v>
      </c>
      <c r="BP40" s="58">
        <v>7.0000000000000007E-2</v>
      </c>
      <c r="BQ40" s="15">
        <v>1.45</v>
      </c>
      <c r="BR40" s="15">
        <v>61</v>
      </c>
      <c r="BS40" s="15" t="s">
        <v>184</v>
      </c>
      <c r="BT40" s="58">
        <v>7.66</v>
      </c>
      <c r="BU40" s="58">
        <v>0.74</v>
      </c>
      <c r="BV40" s="15">
        <v>53</v>
      </c>
      <c r="BW40" s="15">
        <v>102</v>
      </c>
    </row>
    <row r="41" spans="1:75" s="11" customFormat="1" ht="15" customHeight="1">
      <c r="A41" s="26" t="s">
        <v>139</v>
      </c>
      <c r="B41" s="11" t="s">
        <v>152</v>
      </c>
      <c r="C41" s="26" t="s">
        <v>113</v>
      </c>
      <c r="D41" s="11">
        <v>14</v>
      </c>
      <c r="E41" s="175">
        <v>756901</v>
      </c>
      <c r="F41" s="175">
        <v>5599626</v>
      </c>
      <c r="G41" s="37">
        <v>0.4</v>
      </c>
      <c r="H41" s="37">
        <v>0.7</v>
      </c>
      <c r="I41" s="26" t="s">
        <v>49</v>
      </c>
      <c r="J41" s="26" t="s">
        <v>157</v>
      </c>
      <c r="K41" s="26" t="s">
        <v>372</v>
      </c>
      <c r="L41" s="26">
        <v>2023</v>
      </c>
      <c r="M41" s="63">
        <v>70</v>
      </c>
      <c r="N41" s="63">
        <v>14</v>
      </c>
      <c r="O41" s="58">
        <v>3.37</v>
      </c>
      <c r="P41" s="58">
        <v>0.04</v>
      </c>
      <c r="Q41" s="58">
        <v>1.06</v>
      </c>
      <c r="R41" s="58">
        <v>2.36</v>
      </c>
      <c r="S41" s="58">
        <v>3.64</v>
      </c>
      <c r="T41" s="58">
        <v>2.61</v>
      </c>
      <c r="U41" s="58">
        <v>0.23</v>
      </c>
      <c r="V41" s="58">
        <v>0.06</v>
      </c>
      <c r="W41" s="63">
        <v>2.2999999999999998</v>
      </c>
      <c r="X41" s="58">
        <v>99.67</v>
      </c>
      <c r="Y41" s="15" t="s">
        <v>174</v>
      </c>
      <c r="Z41" s="15" t="s">
        <v>174</v>
      </c>
      <c r="AA41" s="15">
        <v>509</v>
      </c>
      <c r="AB41" s="63">
        <v>1.1000000000000001</v>
      </c>
      <c r="AC41" s="63">
        <v>0.3</v>
      </c>
      <c r="AD41" s="63" t="s">
        <v>174</v>
      </c>
      <c r="AE41" s="15">
        <v>36</v>
      </c>
      <c r="AF41" s="63">
        <v>6.8</v>
      </c>
      <c r="AG41" s="15">
        <v>40</v>
      </c>
      <c r="AH41" s="63">
        <v>2</v>
      </c>
      <c r="AI41" s="63">
        <v>13.9</v>
      </c>
      <c r="AJ41" s="58">
        <v>1.42</v>
      </c>
      <c r="AK41" s="58">
        <v>0.83</v>
      </c>
      <c r="AL41" s="58">
        <v>0.49</v>
      </c>
      <c r="AM41" s="63">
        <v>15.6</v>
      </c>
      <c r="AN41" s="58">
        <v>1.77</v>
      </c>
      <c r="AO41" s="63">
        <v>0.6</v>
      </c>
      <c r="AP41" s="63">
        <v>3.7</v>
      </c>
      <c r="AQ41" s="15" t="s">
        <v>174</v>
      </c>
      <c r="AR41" s="58">
        <v>0.3</v>
      </c>
      <c r="AS41" s="15">
        <v>15</v>
      </c>
      <c r="AT41" s="58">
        <v>0.12</v>
      </c>
      <c r="AU41" s="63">
        <v>2.7</v>
      </c>
      <c r="AV41" s="15">
        <v>4</v>
      </c>
      <c r="AW41" s="63">
        <v>12.4</v>
      </c>
      <c r="AX41" s="15">
        <v>21</v>
      </c>
      <c r="AY41" s="82">
        <v>0.45300000000000001</v>
      </c>
      <c r="AZ41" s="58">
        <v>5.98</v>
      </c>
      <c r="BA41" s="58">
        <v>5.92</v>
      </c>
      <c r="BB41" s="63">
        <v>13.3</v>
      </c>
      <c r="BC41" s="63">
        <v>25.6</v>
      </c>
      <c r="BD41" s="58">
        <v>3.92</v>
      </c>
      <c r="BE41" s="63">
        <v>77.2</v>
      </c>
      <c r="BF41" s="15">
        <v>1</v>
      </c>
      <c r="BG41" s="15">
        <v>3</v>
      </c>
      <c r="BH41" s="15">
        <v>24</v>
      </c>
      <c r="BI41" s="58">
        <v>2.21</v>
      </c>
      <c r="BJ41" s="63">
        <v>0.7</v>
      </c>
      <c r="BK41" s="15">
        <v>316</v>
      </c>
      <c r="BL41" s="58">
        <v>0.66</v>
      </c>
      <c r="BM41" s="15">
        <v>0.22</v>
      </c>
      <c r="BN41" s="15" t="s">
        <v>174</v>
      </c>
      <c r="BO41" s="58">
        <v>5.92</v>
      </c>
      <c r="BP41" s="58">
        <v>0.08</v>
      </c>
      <c r="BQ41" s="15">
        <v>6.47</v>
      </c>
      <c r="BR41" s="15">
        <v>48</v>
      </c>
      <c r="BS41" s="15" t="s">
        <v>184</v>
      </c>
      <c r="BT41" s="58">
        <v>7.25</v>
      </c>
      <c r="BU41" s="58">
        <v>0.54</v>
      </c>
      <c r="BV41" s="15">
        <v>40</v>
      </c>
      <c r="BW41" s="15">
        <v>87</v>
      </c>
    </row>
    <row r="42" spans="1:75" s="11" customFormat="1" ht="15" customHeight="1">
      <c r="A42" s="26" t="s">
        <v>140</v>
      </c>
      <c r="B42" s="11" t="s">
        <v>152</v>
      </c>
      <c r="C42" s="26" t="s">
        <v>114</v>
      </c>
      <c r="D42" s="11">
        <v>14</v>
      </c>
      <c r="E42" s="175">
        <v>754666</v>
      </c>
      <c r="F42" s="175">
        <v>5599974</v>
      </c>
      <c r="G42" s="37">
        <v>0.1</v>
      </c>
      <c r="H42" s="37">
        <v>0.4</v>
      </c>
      <c r="I42" s="26" t="s">
        <v>49</v>
      </c>
      <c r="J42" s="26" t="s">
        <v>157</v>
      </c>
      <c r="K42" s="26" t="s">
        <v>372</v>
      </c>
      <c r="L42" s="26">
        <v>2023</v>
      </c>
      <c r="M42" s="63">
        <v>71.400000000000006</v>
      </c>
      <c r="N42" s="63">
        <v>13.2</v>
      </c>
      <c r="O42" s="58">
        <v>3.32</v>
      </c>
      <c r="P42" s="58">
        <v>0.04</v>
      </c>
      <c r="Q42" s="58">
        <v>0.93</v>
      </c>
      <c r="R42" s="58">
        <v>2.29</v>
      </c>
      <c r="S42" s="58">
        <v>3.45</v>
      </c>
      <c r="T42" s="58">
        <v>2.63</v>
      </c>
      <c r="U42" s="58">
        <v>0.26</v>
      </c>
      <c r="V42" s="58">
        <v>0.05</v>
      </c>
      <c r="W42" s="63">
        <v>2.2999999999999998</v>
      </c>
      <c r="X42" s="58">
        <v>99.87</v>
      </c>
      <c r="Y42" s="15" t="s">
        <v>174</v>
      </c>
      <c r="Z42" s="15">
        <v>1.8</v>
      </c>
      <c r="AA42" s="15">
        <v>452</v>
      </c>
      <c r="AB42" s="63">
        <v>1.6</v>
      </c>
      <c r="AC42" s="63">
        <v>0.2</v>
      </c>
      <c r="AD42" s="63">
        <v>0.1</v>
      </c>
      <c r="AE42" s="15">
        <v>14</v>
      </c>
      <c r="AF42" s="63">
        <v>7.5</v>
      </c>
      <c r="AG42" s="15">
        <v>41</v>
      </c>
      <c r="AH42" s="63">
        <v>1.8</v>
      </c>
      <c r="AI42" s="63">
        <v>9.9</v>
      </c>
      <c r="AJ42" s="58">
        <v>1.54</v>
      </c>
      <c r="AK42" s="58">
        <v>0.91</v>
      </c>
      <c r="AL42" s="58">
        <v>0.43</v>
      </c>
      <c r="AM42" s="63">
        <v>15.4</v>
      </c>
      <c r="AN42" s="58">
        <v>1.05</v>
      </c>
      <c r="AO42" s="63">
        <v>0.6</v>
      </c>
      <c r="AP42" s="63">
        <v>4.3</v>
      </c>
      <c r="AQ42" s="15" t="s">
        <v>174</v>
      </c>
      <c r="AR42" s="58">
        <v>0.32</v>
      </c>
      <c r="AS42" s="15">
        <v>7</v>
      </c>
      <c r="AT42" s="58">
        <v>0.12</v>
      </c>
      <c r="AU42" s="63">
        <v>2.9</v>
      </c>
      <c r="AV42" s="15">
        <v>5</v>
      </c>
      <c r="AW42" s="63">
        <v>7</v>
      </c>
      <c r="AX42" s="15">
        <v>20</v>
      </c>
      <c r="AY42" s="82">
        <v>0.34100000000000003</v>
      </c>
      <c r="AZ42" s="58">
        <v>6.01</v>
      </c>
      <c r="BA42" s="58">
        <v>6.18</v>
      </c>
      <c r="BB42" s="63">
        <v>12.8</v>
      </c>
      <c r="BC42" s="63">
        <v>25.4</v>
      </c>
      <c r="BD42" s="58">
        <v>1.86</v>
      </c>
      <c r="BE42" s="63">
        <v>89.1</v>
      </c>
      <c r="BF42" s="15">
        <v>3</v>
      </c>
      <c r="BG42" s="15">
        <v>4</v>
      </c>
      <c r="BH42" s="15">
        <v>24</v>
      </c>
      <c r="BI42" s="58">
        <v>1.52</v>
      </c>
      <c r="BJ42" s="63">
        <v>1</v>
      </c>
      <c r="BK42" s="15">
        <v>243</v>
      </c>
      <c r="BL42" s="58">
        <v>0.74</v>
      </c>
      <c r="BM42" s="15">
        <v>0.18</v>
      </c>
      <c r="BN42" s="15" t="s">
        <v>174</v>
      </c>
      <c r="BO42" s="58">
        <v>4.24</v>
      </c>
      <c r="BP42" s="58">
        <v>7.0000000000000007E-2</v>
      </c>
      <c r="BQ42" s="15">
        <v>1.68</v>
      </c>
      <c r="BR42" s="15">
        <v>54</v>
      </c>
      <c r="BS42" s="15" t="s">
        <v>184</v>
      </c>
      <c r="BT42" s="58">
        <v>8.15</v>
      </c>
      <c r="BU42" s="58">
        <v>0.86</v>
      </c>
      <c r="BV42" s="15">
        <v>41</v>
      </c>
      <c r="BW42" s="15">
        <v>83</v>
      </c>
    </row>
    <row r="43" spans="1:75" s="11" customFormat="1" ht="15" customHeight="1">
      <c r="A43" s="26" t="s">
        <v>141</v>
      </c>
      <c r="B43" s="11" t="s">
        <v>152</v>
      </c>
      <c r="C43" s="26" t="s">
        <v>115</v>
      </c>
      <c r="D43" s="11">
        <v>14</v>
      </c>
      <c r="E43" s="175">
        <v>753010</v>
      </c>
      <c r="F43" s="175">
        <v>5601165</v>
      </c>
      <c r="G43" s="37">
        <v>0.4</v>
      </c>
      <c r="H43" s="37">
        <v>0.7</v>
      </c>
      <c r="I43" s="26" t="s">
        <v>49</v>
      </c>
      <c r="J43" s="26" t="s">
        <v>157</v>
      </c>
      <c r="K43" s="26" t="s">
        <v>54</v>
      </c>
      <c r="L43" s="26">
        <v>2023</v>
      </c>
      <c r="M43" s="63">
        <v>68.5</v>
      </c>
      <c r="N43" s="63">
        <v>15.3</v>
      </c>
      <c r="O43" s="58">
        <v>3.41</v>
      </c>
      <c r="P43" s="58">
        <v>0.04</v>
      </c>
      <c r="Q43" s="58">
        <v>1.26</v>
      </c>
      <c r="R43" s="58">
        <v>3.1</v>
      </c>
      <c r="S43" s="58">
        <v>4.24</v>
      </c>
      <c r="T43" s="58">
        <v>2.5</v>
      </c>
      <c r="U43" s="58">
        <v>0.28999999999999998</v>
      </c>
      <c r="V43" s="58">
        <v>0.11</v>
      </c>
      <c r="W43" s="63">
        <v>1.3</v>
      </c>
      <c r="X43" s="58">
        <v>100.05</v>
      </c>
      <c r="Y43" s="15">
        <v>0.1</v>
      </c>
      <c r="Z43" s="15">
        <v>1.3</v>
      </c>
      <c r="AA43" s="15">
        <v>588</v>
      </c>
      <c r="AB43" s="63">
        <v>2.2000000000000002</v>
      </c>
      <c r="AC43" s="63">
        <v>0.2</v>
      </c>
      <c r="AD43" s="63" t="s">
        <v>174</v>
      </c>
      <c r="AE43" s="15">
        <v>21</v>
      </c>
      <c r="AF43" s="63">
        <v>8.5</v>
      </c>
      <c r="AG43" s="15">
        <v>131</v>
      </c>
      <c r="AH43" s="63">
        <v>1.7</v>
      </c>
      <c r="AI43" s="63">
        <v>13.8</v>
      </c>
      <c r="AJ43" s="58">
        <v>1.43</v>
      </c>
      <c r="AK43" s="58">
        <v>0.67</v>
      </c>
      <c r="AL43" s="58">
        <v>0.59</v>
      </c>
      <c r="AM43" s="63">
        <v>18.7</v>
      </c>
      <c r="AN43" s="58">
        <v>2.21</v>
      </c>
      <c r="AO43" s="63">
        <v>0.9</v>
      </c>
      <c r="AP43" s="63">
        <v>4</v>
      </c>
      <c r="AQ43" s="15">
        <v>0.5</v>
      </c>
      <c r="AR43" s="58">
        <v>0.3</v>
      </c>
      <c r="AS43" s="15">
        <v>10</v>
      </c>
      <c r="AT43" s="58">
        <v>0.14000000000000001</v>
      </c>
      <c r="AU43" s="63">
        <v>2.2999999999999998</v>
      </c>
      <c r="AV43" s="15">
        <v>4</v>
      </c>
      <c r="AW43" s="63">
        <v>9.3000000000000007</v>
      </c>
      <c r="AX43" s="15">
        <v>24</v>
      </c>
      <c r="AY43" s="82">
        <v>0.42599999999999999</v>
      </c>
      <c r="AZ43" s="58">
        <v>5.93</v>
      </c>
      <c r="BA43" s="58">
        <v>5.86</v>
      </c>
      <c r="BB43" s="63">
        <v>12.2</v>
      </c>
      <c r="BC43" s="63">
        <v>24.4</v>
      </c>
      <c r="BD43" s="58">
        <v>2.5099999999999998</v>
      </c>
      <c r="BE43" s="63">
        <v>81.400000000000006</v>
      </c>
      <c r="BF43" s="15">
        <v>1</v>
      </c>
      <c r="BG43" s="15">
        <v>4</v>
      </c>
      <c r="BH43" s="15">
        <v>14</v>
      </c>
      <c r="BI43" s="58">
        <v>1.89</v>
      </c>
      <c r="BJ43" s="63">
        <v>0.8</v>
      </c>
      <c r="BK43" s="15">
        <v>420</v>
      </c>
      <c r="BL43" s="58">
        <v>0.56999999999999995</v>
      </c>
      <c r="BM43" s="15">
        <v>0.24</v>
      </c>
      <c r="BN43" s="15">
        <v>0.1</v>
      </c>
      <c r="BO43" s="58">
        <v>4.92</v>
      </c>
      <c r="BP43" s="58">
        <v>0.14000000000000001</v>
      </c>
      <c r="BQ43" s="15">
        <v>1.08</v>
      </c>
      <c r="BR43" s="15">
        <v>54</v>
      </c>
      <c r="BS43" s="15">
        <v>1</v>
      </c>
      <c r="BT43" s="58">
        <v>7.92</v>
      </c>
      <c r="BU43" s="58">
        <v>0.93</v>
      </c>
      <c r="BV43" s="15">
        <v>47</v>
      </c>
      <c r="BW43" s="15">
        <v>106</v>
      </c>
    </row>
    <row r="44" spans="1:75" s="11" customFormat="1" ht="15" customHeight="1">
      <c r="A44" s="26" t="s">
        <v>142</v>
      </c>
      <c r="B44" s="11" t="s">
        <v>152</v>
      </c>
      <c r="C44" s="26" t="s">
        <v>116</v>
      </c>
      <c r="D44" s="11">
        <v>14</v>
      </c>
      <c r="E44" s="175">
        <v>743208</v>
      </c>
      <c r="F44" s="175">
        <v>5579215</v>
      </c>
      <c r="G44" s="37">
        <v>1.7</v>
      </c>
      <c r="H44" s="37">
        <v>1.8</v>
      </c>
      <c r="I44" s="26" t="s">
        <v>49</v>
      </c>
      <c r="J44" s="26" t="s">
        <v>157</v>
      </c>
      <c r="K44" s="26" t="s">
        <v>54</v>
      </c>
      <c r="L44" s="26">
        <v>2023</v>
      </c>
      <c r="M44" s="63">
        <v>68.5</v>
      </c>
      <c r="N44" s="63">
        <v>14.7</v>
      </c>
      <c r="O44" s="58">
        <v>3.76</v>
      </c>
      <c r="P44" s="58">
        <v>0.05</v>
      </c>
      <c r="Q44" s="58">
        <v>1.4</v>
      </c>
      <c r="R44" s="58">
        <v>3.03</v>
      </c>
      <c r="S44" s="58">
        <v>3.79</v>
      </c>
      <c r="T44" s="58">
        <v>2.48</v>
      </c>
      <c r="U44" s="58">
        <v>0.34</v>
      </c>
      <c r="V44" s="58">
        <v>0.12</v>
      </c>
      <c r="W44" s="63">
        <v>1.7</v>
      </c>
      <c r="X44" s="58">
        <v>99.87</v>
      </c>
      <c r="Y44" s="15" t="s">
        <v>174</v>
      </c>
      <c r="Z44" s="15">
        <v>6</v>
      </c>
      <c r="AA44" s="15">
        <v>612</v>
      </c>
      <c r="AB44" s="63">
        <v>1.3</v>
      </c>
      <c r="AC44" s="63">
        <v>0.1</v>
      </c>
      <c r="AD44" s="63" t="s">
        <v>174</v>
      </c>
      <c r="AE44" s="15">
        <v>37</v>
      </c>
      <c r="AF44" s="63">
        <v>9.1999999999999993</v>
      </c>
      <c r="AG44" s="15">
        <v>66</v>
      </c>
      <c r="AH44" s="63">
        <v>2.4</v>
      </c>
      <c r="AI44" s="63">
        <v>26.5</v>
      </c>
      <c r="AJ44" s="58">
        <v>2.04</v>
      </c>
      <c r="AK44" s="58">
        <v>1.18</v>
      </c>
      <c r="AL44" s="58">
        <v>0.67</v>
      </c>
      <c r="AM44" s="63">
        <v>17.100000000000001</v>
      </c>
      <c r="AN44" s="58">
        <v>2.88</v>
      </c>
      <c r="AO44" s="63">
        <v>0.6</v>
      </c>
      <c r="AP44" s="63">
        <v>5.7</v>
      </c>
      <c r="AQ44" s="15">
        <v>0.3</v>
      </c>
      <c r="AR44" s="58">
        <v>0.36</v>
      </c>
      <c r="AS44" s="15">
        <v>19</v>
      </c>
      <c r="AT44" s="58">
        <v>0.17</v>
      </c>
      <c r="AU44" s="63">
        <v>2.2999999999999998</v>
      </c>
      <c r="AV44" s="15">
        <v>6</v>
      </c>
      <c r="AW44" s="63">
        <v>17</v>
      </c>
      <c r="AX44" s="15">
        <v>30</v>
      </c>
      <c r="AY44" s="82">
        <v>0.46300000000000002</v>
      </c>
      <c r="AZ44" s="58">
        <v>6.23</v>
      </c>
      <c r="BA44" s="58">
        <v>6.34</v>
      </c>
      <c r="BB44" s="63">
        <v>13.5</v>
      </c>
      <c r="BC44" s="63">
        <v>26.6</v>
      </c>
      <c r="BD44" s="58">
        <v>4.38</v>
      </c>
      <c r="BE44" s="63">
        <v>80.599999999999994</v>
      </c>
      <c r="BF44" s="15">
        <v>1</v>
      </c>
      <c r="BG44" s="15">
        <v>5</v>
      </c>
      <c r="BH44" s="15">
        <v>34</v>
      </c>
      <c r="BI44" s="58">
        <v>3.51</v>
      </c>
      <c r="BJ44" s="63">
        <v>1</v>
      </c>
      <c r="BK44" s="15">
        <v>413</v>
      </c>
      <c r="BL44" s="58">
        <v>0.64</v>
      </c>
      <c r="BM44" s="15">
        <v>0.28999999999999998</v>
      </c>
      <c r="BN44" s="15" t="s">
        <v>174</v>
      </c>
      <c r="BO44" s="58">
        <v>6.69</v>
      </c>
      <c r="BP44" s="58">
        <v>0.17</v>
      </c>
      <c r="BQ44" s="15">
        <v>2.64</v>
      </c>
      <c r="BR44" s="15">
        <v>63</v>
      </c>
      <c r="BS44" s="15" t="s">
        <v>184</v>
      </c>
      <c r="BT44" s="58">
        <v>10.9</v>
      </c>
      <c r="BU44" s="58">
        <v>1.27</v>
      </c>
      <c r="BV44" s="15">
        <v>42</v>
      </c>
      <c r="BW44" s="15">
        <v>145</v>
      </c>
    </row>
    <row r="45" spans="1:75" s="11" customFormat="1" ht="15" customHeight="1">
      <c r="A45" s="26" t="s">
        <v>143</v>
      </c>
      <c r="B45" s="11" t="s">
        <v>152</v>
      </c>
      <c r="C45" s="26" t="s">
        <v>117</v>
      </c>
      <c r="D45" s="11">
        <v>14</v>
      </c>
      <c r="E45" s="175">
        <v>769774</v>
      </c>
      <c r="F45" s="175">
        <v>5597284</v>
      </c>
      <c r="G45" s="37">
        <v>0.6</v>
      </c>
      <c r="H45" s="37">
        <v>0.9</v>
      </c>
      <c r="I45" s="26" t="s">
        <v>49</v>
      </c>
      <c r="J45" s="26" t="s">
        <v>157</v>
      </c>
      <c r="K45" s="26" t="s">
        <v>54</v>
      </c>
      <c r="L45" s="26">
        <v>2023</v>
      </c>
      <c r="M45" s="63">
        <v>68.599999999999994</v>
      </c>
      <c r="N45" s="63">
        <v>15.8</v>
      </c>
      <c r="O45" s="58">
        <v>2.89</v>
      </c>
      <c r="P45" s="58">
        <v>0.04</v>
      </c>
      <c r="Q45" s="58">
        <v>1.1100000000000001</v>
      </c>
      <c r="R45" s="58">
        <v>2.97</v>
      </c>
      <c r="S45" s="58">
        <v>4.47</v>
      </c>
      <c r="T45" s="58">
        <v>2.63</v>
      </c>
      <c r="U45" s="58">
        <v>0.23</v>
      </c>
      <c r="V45" s="58">
        <v>0.09</v>
      </c>
      <c r="W45" s="63">
        <v>1.2</v>
      </c>
      <c r="X45" s="58">
        <v>100.03</v>
      </c>
      <c r="Y45" s="15">
        <v>0.1</v>
      </c>
      <c r="Z45" s="15" t="s">
        <v>174</v>
      </c>
      <c r="AA45" s="15">
        <v>687</v>
      </c>
      <c r="AB45" s="63">
        <v>1.1000000000000001</v>
      </c>
      <c r="AC45" s="63">
        <v>0.1</v>
      </c>
      <c r="AD45" s="63" t="s">
        <v>174</v>
      </c>
      <c r="AE45" s="15">
        <v>31</v>
      </c>
      <c r="AF45" s="63">
        <v>7.4</v>
      </c>
      <c r="AG45" s="15">
        <v>50</v>
      </c>
      <c r="AH45" s="63">
        <v>2</v>
      </c>
      <c r="AI45" s="63">
        <v>18</v>
      </c>
      <c r="AJ45" s="58">
        <v>1.41</v>
      </c>
      <c r="AK45" s="58">
        <v>0.66</v>
      </c>
      <c r="AL45" s="58">
        <v>0.78</v>
      </c>
      <c r="AM45" s="63">
        <v>19</v>
      </c>
      <c r="AN45" s="58">
        <v>2.42</v>
      </c>
      <c r="AO45" s="63">
        <v>0.6</v>
      </c>
      <c r="AP45" s="63">
        <v>3.3</v>
      </c>
      <c r="AQ45" s="15" t="s">
        <v>174</v>
      </c>
      <c r="AR45" s="58">
        <v>0.3</v>
      </c>
      <c r="AS45" s="15">
        <v>17</v>
      </c>
      <c r="AT45" s="58">
        <v>0.08</v>
      </c>
      <c r="AU45" s="63">
        <v>2.1</v>
      </c>
      <c r="AV45" s="15">
        <v>3</v>
      </c>
      <c r="AW45" s="63">
        <v>13.1</v>
      </c>
      <c r="AX45" s="15">
        <v>32</v>
      </c>
      <c r="AY45" s="82">
        <v>0.439</v>
      </c>
      <c r="AZ45" s="58">
        <v>5.71</v>
      </c>
      <c r="BA45" s="58">
        <v>6.61</v>
      </c>
      <c r="BB45" s="63">
        <v>14.2</v>
      </c>
      <c r="BC45" s="63">
        <v>27</v>
      </c>
      <c r="BD45" s="58">
        <v>3.92</v>
      </c>
      <c r="BE45" s="63">
        <v>72.8</v>
      </c>
      <c r="BF45" s="15">
        <v>1</v>
      </c>
      <c r="BG45" s="15">
        <v>3</v>
      </c>
      <c r="BH45" s="15">
        <v>16</v>
      </c>
      <c r="BI45" s="58">
        <v>2.02</v>
      </c>
      <c r="BJ45" s="63">
        <v>1</v>
      </c>
      <c r="BK45" s="15">
        <v>517</v>
      </c>
      <c r="BL45" s="58">
        <v>0.4</v>
      </c>
      <c r="BM45" s="15">
        <v>0.27</v>
      </c>
      <c r="BN45" s="15">
        <v>0.7</v>
      </c>
      <c r="BO45" s="58">
        <v>4.8899999999999997</v>
      </c>
      <c r="BP45" s="58">
        <v>0.06</v>
      </c>
      <c r="BQ45" s="15">
        <v>1.17</v>
      </c>
      <c r="BR45" s="15">
        <v>40</v>
      </c>
      <c r="BS45" s="15" t="s">
        <v>184</v>
      </c>
      <c r="BT45" s="58">
        <v>6.37</v>
      </c>
      <c r="BU45" s="58">
        <v>0.54</v>
      </c>
      <c r="BV45" s="15">
        <v>38</v>
      </c>
      <c r="BW45" s="15">
        <v>92</v>
      </c>
    </row>
    <row r="46" spans="1:75" s="11" customFormat="1" ht="15" customHeight="1">
      <c r="A46" s="26" t="s">
        <v>144</v>
      </c>
      <c r="B46" s="11" t="s">
        <v>152</v>
      </c>
      <c r="C46" s="26" t="s">
        <v>118</v>
      </c>
      <c r="D46" s="11">
        <v>14</v>
      </c>
      <c r="E46" s="175">
        <v>757147</v>
      </c>
      <c r="F46" s="175">
        <v>5596040</v>
      </c>
      <c r="G46" s="37">
        <v>0.4</v>
      </c>
      <c r="H46" s="37">
        <v>0.7</v>
      </c>
      <c r="I46" s="26" t="s">
        <v>49</v>
      </c>
      <c r="J46" s="26" t="s">
        <v>157</v>
      </c>
      <c r="K46" s="26" t="s">
        <v>54</v>
      </c>
      <c r="L46" s="26">
        <v>2023</v>
      </c>
      <c r="M46" s="63">
        <v>68.400000000000006</v>
      </c>
      <c r="N46" s="63">
        <v>14.7</v>
      </c>
      <c r="O46" s="58">
        <v>3.62</v>
      </c>
      <c r="P46" s="58">
        <v>0.06</v>
      </c>
      <c r="Q46" s="58">
        <v>1.58</v>
      </c>
      <c r="R46" s="58">
        <v>2.82</v>
      </c>
      <c r="S46" s="58">
        <v>3.95</v>
      </c>
      <c r="T46" s="58">
        <v>3</v>
      </c>
      <c r="U46" s="58">
        <v>0.3</v>
      </c>
      <c r="V46" s="58">
        <v>0.12</v>
      </c>
      <c r="W46" s="63">
        <v>1.3</v>
      </c>
      <c r="X46" s="58">
        <v>99.85</v>
      </c>
      <c r="Y46" s="15" t="s">
        <v>174</v>
      </c>
      <c r="Z46" s="15" t="s">
        <v>174</v>
      </c>
      <c r="AA46" s="15">
        <v>606</v>
      </c>
      <c r="AB46" s="63">
        <v>0.6</v>
      </c>
      <c r="AC46" s="63">
        <v>0.2</v>
      </c>
      <c r="AD46" s="63" t="s">
        <v>174</v>
      </c>
      <c r="AE46" s="15">
        <v>29</v>
      </c>
      <c r="AF46" s="63">
        <v>8.8000000000000007</v>
      </c>
      <c r="AG46" s="15">
        <v>62</v>
      </c>
      <c r="AH46" s="63">
        <v>1.6</v>
      </c>
      <c r="AI46" s="63">
        <v>16</v>
      </c>
      <c r="AJ46" s="58">
        <v>1.53</v>
      </c>
      <c r="AK46" s="58">
        <v>0.9</v>
      </c>
      <c r="AL46" s="58">
        <v>0.82</v>
      </c>
      <c r="AM46" s="63">
        <v>18.399999999999999</v>
      </c>
      <c r="AN46" s="58">
        <v>2.02</v>
      </c>
      <c r="AO46" s="63">
        <v>0.9</v>
      </c>
      <c r="AP46" s="63">
        <v>4.5999999999999996</v>
      </c>
      <c r="AQ46" s="15" t="s">
        <v>174</v>
      </c>
      <c r="AR46" s="58">
        <v>0.28000000000000003</v>
      </c>
      <c r="AS46" s="15">
        <v>12</v>
      </c>
      <c r="AT46" s="58">
        <v>0.18</v>
      </c>
      <c r="AU46" s="63">
        <v>1.8</v>
      </c>
      <c r="AV46" s="15">
        <v>4</v>
      </c>
      <c r="AW46" s="63">
        <v>11.6</v>
      </c>
      <c r="AX46" s="15">
        <v>34</v>
      </c>
      <c r="AY46" s="82">
        <v>0.42799999999999999</v>
      </c>
      <c r="AZ46" s="58">
        <v>5.51</v>
      </c>
      <c r="BA46" s="58">
        <v>5.94</v>
      </c>
      <c r="BB46" s="63">
        <v>11.3</v>
      </c>
      <c r="BC46" s="63">
        <v>23.1</v>
      </c>
      <c r="BD46" s="58">
        <v>3.22</v>
      </c>
      <c r="BE46" s="63">
        <v>81.900000000000006</v>
      </c>
      <c r="BF46" s="15">
        <v>1</v>
      </c>
      <c r="BG46" s="15">
        <v>5</v>
      </c>
      <c r="BH46" s="15">
        <v>19</v>
      </c>
      <c r="BI46" s="58">
        <v>2.75</v>
      </c>
      <c r="BJ46" s="63">
        <v>0.5</v>
      </c>
      <c r="BK46" s="15">
        <v>428</v>
      </c>
      <c r="BL46" s="58">
        <v>0.48</v>
      </c>
      <c r="BM46" s="15">
        <v>0.31</v>
      </c>
      <c r="BN46" s="15">
        <v>0.4</v>
      </c>
      <c r="BO46" s="58">
        <v>5.67</v>
      </c>
      <c r="BP46" s="58">
        <v>0.15</v>
      </c>
      <c r="BQ46" s="15">
        <v>0.89</v>
      </c>
      <c r="BR46" s="15">
        <v>51</v>
      </c>
      <c r="BS46" s="15" t="s">
        <v>184</v>
      </c>
      <c r="BT46" s="58">
        <v>8.07</v>
      </c>
      <c r="BU46" s="58">
        <v>0.97</v>
      </c>
      <c r="BV46" s="15">
        <v>48</v>
      </c>
      <c r="BW46" s="15">
        <v>117</v>
      </c>
    </row>
    <row r="47" spans="1:75" s="11" customFormat="1" ht="15" customHeight="1">
      <c r="A47" s="26" t="s">
        <v>145</v>
      </c>
      <c r="B47" s="11" t="s">
        <v>152</v>
      </c>
      <c r="C47" s="26" t="s">
        <v>119</v>
      </c>
      <c r="D47" s="11">
        <v>14</v>
      </c>
      <c r="E47" s="175">
        <v>734875</v>
      </c>
      <c r="F47" s="175">
        <v>5589219</v>
      </c>
      <c r="G47" s="37">
        <v>0.6</v>
      </c>
      <c r="H47" s="37">
        <v>1</v>
      </c>
      <c r="I47" s="26" t="s">
        <v>49</v>
      </c>
      <c r="J47" s="26" t="s">
        <v>157</v>
      </c>
      <c r="K47" s="26" t="s">
        <v>54</v>
      </c>
      <c r="L47" s="26">
        <v>2023</v>
      </c>
      <c r="M47" s="63">
        <v>66.900000000000006</v>
      </c>
      <c r="N47" s="63">
        <v>15.1</v>
      </c>
      <c r="O47" s="58">
        <v>4.0999999999999996</v>
      </c>
      <c r="P47" s="58">
        <v>0.05</v>
      </c>
      <c r="Q47" s="58">
        <v>1.95</v>
      </c>
      <c r="R47" s="58">
        <v>3.23</v>
      </c>
      <c r="S47" s="58">
        <v>4.09</v>
      </c>
      <c r="T47" s="58">
        <v>2.52</v>
      </c>
      <c r="U47" s="58">
        <v>0.32</v>
      </c>
      <c r="V47" s="58">
        <v>0.11</v>
      </c>
      <c r="W47" s="63">
        <v>1.6</v>
      </c>
      <c r="X47" s="58">
        <v>99.97</v>
      </c>
      <c r="Y47" s="15" t="s">
        <v>174</v>
      </c>
      <c r="Z47" s="15">
        <v>4.5</v>
      </c>
      <c r="AA47" s="15">
        <v>544</v>
      </c>
      <c r="AB47" s="63">
        <v>1.6</v>
      </c>
      <c r="AC47" s="63">
        <v>0.2</v>
      </c>
      <c r="AD47" s="63" t="s">
        <v>174</v>
      </c>
      <c r="AE47" s="15">
        <v>24</v>
      </c>
      <c r="AF47" s="63">
        <v>11.3</v>
      </c>
      <c r="AG47" s="15">
        <v>138</v>
      </c>
      <c r="AH47" s="63">
        <v>2</v>
      </c>
      <c r="AI47" s="63">
        <v>22</v>
      </c>
      <c r="AJ47" s="58">
        <v>1.58</v>
      </c>
      <c r="AK47" s="58">
        <v>0.87</v>
      </c>
      <c r="AL47" s="58">
        <v>0.59</v>
      </c>
      <c r="AM47" s="63">
        <v>17.2</v>
      </c>
      <c r="AN47" s="58">
        <v>2.66</v>
      </c>
      <c r="AO47" s="63">
        <v>0.8</v>
      </c>
      <c r="AP47" s="63">
        <v>4.3</v>
      </c>
      <c r="AQ47" s="15">
        <v>0.5</v>
      </c>
      <c r="AR47" s="58">
        <v>0.23</v>
      </c>
      <c r="AS47" s="15">
        <v>12</v>
      </c>
      <c r="AT47" s="58">
        <v>0.14000000000000001</v>
      </c>
      <c r="AU47" s="63">
        <v>2</v>
      </c>
      <c r="AV47" s="15">
        <v>4</v>
      </c>
      <c r="AW47" s="63">
        <v>10.7</v>
      </c>
      <c r="AX47" s="15">
        <v>54</v>
      </c>
      <c r="AY47" s="82">
        <v>0.44800000000000001</v>
      </c>
      <c r="AZ47" s="58">
        <v>4.95</v>
      </c>
      <c r="BA47" s="58">
        <v>5.67</v>
      </c>
      <c r="BB47" s="63">
        <v>12</v>
      </c>
      <c r="BC47" s="63">
        <v>23</v>
      </c>
      <c r="BD47" s="58">
        <v>3.04</v>
      </c>
      <c r="BE47" s="63">
        <v>64.400000000000006</v>
      </c>
      <c r="BF47" s="15">
        <v>1</v>
      </c>
      <c r="BG47" s="15">
        <v>6</v>
      </c>
      <c r="BH47" s="15">
        <v>22</v>
      </c>
      <c r="BI47" s="58">
        <v>2.6</v>
      </c>
      <c r="BJ47" s="63">
        <v>0.6</v>
      </c>
      <c r="BK47" s="15">
        <v>413</v>
      </c>
      <c r="BL47" s="58">
        <v>0.43</v>
      </c>
      <c r="BM47" s="15">
        <v>0.21</v>
      </c>
      <c r="BN47" s="15">
        <v>0.4</v>
      </c>
      <c r="BO47" s="58">
        <v>4.53</v>
      </c>
      <c r="BP47" s="58">
        <v>0.13</v>
      </c>
      <c r="BQ47" s="15">
        <v>1.86</v>
      </c>
      <c r="BR47" s="15">
        <v>67</v>
      </c>
      <c r="BS47" s="15" t="s">
        <v>184</v>
      </c>
      <c r="BT47" s="58">
        <v>8.08</v>
      </c>
      <c r="BU47" s="58">
        <v>0.88</v>
      </c>
      <c r="BV47" s="15">
        <v>46</v>
      </c>
      <c r="BW47" s="15">
        <v>107</v>
      </c>
    </row>
    <row r="48" spans="1:75" s="11" customFormat="1" ht="15" customHeight="1">
      <c r="A48" s="26" t="s">
        <v>146</v>
      </c>
      <c r="B48" s="11" t="s">
        <v>152</v>
      </c>
      <c r="C48" s="26" t="s">
        <v>120</v>
      </c>
      <c r="D48" s="11">
        <v>14</v>
      </c>
      <c r="E48" s="175">
        <v>737525</v>
      </c>
      <c r="F48" s="175">
        <v>5589961</v>
      </c>
      <c r="G48" s="37">
        <v>0.3</v>
      </c>
      <c r="H48" s="37">
        <v>0.5</v>
      </c>
      <c r="I48" s="26" t="s">
        <v>49</v>
      </c>
      <c r="J48" s="26" t="s">
        <v>157</v>
      </c>
      <c r="K48" s="26" t="s">
        <v>54</v>
      </c>
      <c r="L48" s="26">
        <v>2023</v>
      </c>
      <c r="M48" s="63">
        <v>66.8</v>
      </c>
      <c r="N48" s="63">
        <v>14.7</v>
      </c>
      <c r="O48" s="58">
        <v>4.0599999999999996</v>
      </c>
      <c r="P48" s="58">
        <v>0.06</v>
      </c>
      <c r="Q48" s="58">
        <v>1.85</v>
      </c>
      <c r="R48" s="58">
        <v>3.18</v>
      </c>
      <c r="S48" s="58">
        <v>3.82</v>
      </c>
      <c r="T48" s="58">
        <v>2.06</v>
      </c>
      <c r="U48" s="58">
        <v>0.31</v>
      </c>
      <c r="V48" s="58">
        <v>0.11</v>
      </c>
      <c r="W48" s="63">
        <v>2.5</v>
      </c>
      <c r="X48" s="58">
        <v>99.45</v>
      </c>
      <c r="Y48" s="15" t="s">
        <v>174</v>
      </c>
      <c r="Z48" s="15" t="s">
        <v>174</v>
      </c>
      <c r="AA48" s="15">
        <v>1180</v>
      </c>
      <c r="AB48" s="63">
        <v>1.1000000000000001</v>
      </c>
      <c r="AC48" s="63">
        <v>0.1</v>
      </c>
      <c r="AD48" s="63">
        <v>0.2</v>
      </c>
      <c r="AE48" s="15">
        <v>25</v>
      </c>
      <c r="AF48" s="63">
        <v>11.6</v>
      </c>
      <c r="AG48" s="15">
        <v>317</v>
      </c>
      <c r="AH48" s="63">
        <v>1.6</v>
      </c>
      <c r="AI48" s="63">
        <v>15.8</v>
      </c>
      <c r="AJ48" s="58">
        <v>7.06</v>
      </c>
      <c r="AK48" s="58">
        <v>0.86</v>
      </c>
      <c r="AL48" s="58">
        <v>0.74</v>
      </c>
      <c r="AM48" s="63">
        <v>17.2</v>
      </c>
      <c r="AN48" s="58">
        <v>4.5</v>
      </c>
      <c r="AO48" s="63">
        <v>1.1000000000000001</v>
      </c>
      <c r="AP48" s="63">
        <v>3.7</v>
      </c>
      <c r="AQ48" s="15">
        <v>0.2</v>
      </c>
      <c r="AR48" s="58">
        <v>0.25</v>
      </c>
      <c r="AS48" s="15">
        <v>11</v>
      </c>
      <c r="AT48" s="58">
        <v>0.13</v>
      </c>
      <c r="AU48" s="63">
        <v>2.2000000000000002</v>
      </c>
      <c r="AV48" s="15">
        <v>4</v>
      </c>
      <c r="AW48" s="63">
        <v>10.4</v>
      </c>
      <c r="AX48" s="15">
        <v>50</v>
      </c>
      <c r="AY48" s="82">
        <v>0.378</v>
      </c>
      <c r="AZ48" s="58">
        <v>5.0999999999999996</v>
      </c>
      <c r="BA48" s="58">
        <v>4.96</v>
      </c>
      <c r="BB48" s="63">
        <v>11.6</v>
      </c>
      <c r="BC48" s="63">
        <v>22</v>
      </c>
      <c r="BD48" s="58">
        <v>2.73</v>
      </c>
      <c r="BE48" s="63">
        <v>57.4</v>
      </c>
      <c r="BF48" s="15">
        <v>1</v>
      </c>
      <c r="BG48" s="15">
        <v>6</v>
      </c>
      <c r="BH48" s="15">
        <v>23</v>
      </c>
      <c r="BI48" s="58">
        <v>1.86</v>
      </c>
      <c r="BJ48" s="63">
        <v>0.5</v>
      </c>
      <c r="BK48" s="15">
        <v>392</v>
      </c>
      <c r="BL48" s="58">
        <v>0.33</v>
      </c>
      <c r="BM48" s="15">
        <v>0.22</v>
      </c>
      <c r="BN48" s="15">
        <v>0.3</v>
      </c>
      <c r="BO48" s="58">
        <v>5.07</v>
      </c>
      <c r="BP48" s="58">
        <v>0.18</v>
      </c>
      <c r="BQ48" s="15">
        <v>2.95</v>
      </c>
      <c r="BR48" s="15">
        <v>68</v>
      </c>
      <c r="BS48" s="15" t="s">
        <v>184</v>
      </c>
      <c r="BT48" s="58">
        <v>7.32</v>
      </c>
      <c r="BU48" s="58">
        <v>0.77</v>
      </c>
      <c r="BV48" s="15">
        <v>57</v>
      </c>
      <c r="BW48" s="15">
        <v>100</v>
      </c>
    </row>
    <row r="49" spans="1:75" s="11" customFormat="1" ht="15" customHeight="1">
      <c r="A49" s="26" t="s">
        <v>147</v>
      </c>
      <c r="B49" s="11" t="s">
        <v>73</v>
      </c>
      <c r="C49" s="26" t="s">
        <v>121</v>
      </c>
      <c r="D49" s="11">
        <v>14</v>
      </c>
      <c r="E49" s="175">
        <v>694114</v>
      </c>
      <c r="F49" s="175">
        <v>5674365</v>
      </c>
      <c r="G49" s="37">
        <v>0.3</v>
      </c>
      <c r="H49" s="37">
        <v>0.5</v>
      </c>
      <c r="I49" s="26" t="s">
        <v>153</v>
      </c>
      <c r="J49" s="26" t="s">
        <v>157</v>
      </c>
      <c r="K49" s="26" t="s">
        <v>54</v>
      </c>
      <c r="L49" s="26">
        <v>2023</v>
      </c>
      <c r="M49" s="63">
        <v>67.3</v>
      </c>
      <c r="N49" s="63">
        <v>15.9</v>
      </c>
      <c r="O49" s="58">
        <v>3.19</v>
      </c>
      <c r="P49" s="58">
        <v>0.03</v>
      </c>
      <c r="Q49" s="58">
        <v>1.97</v>
      </c>
      <c r="R49" s="58">
        <v>3.18</v>
      </c>
      <c r="S49" s="58">
        <v>4.42</v>
      </c>
      <c r="T49" s="58">
        <v>1.93</v>
      </c>
      <c r="U49" s="58">
        <v>0.25</v>
      </c>
      <c r="V49" s="58">
        <v>0.11</v>
      </c>
      <c r="W49" s="63">
        <v>1.4</v>
      </c>
      <c r="X49" s="58">
        <v>99.68</v>
      </c>
      <c r="Y49" s="15" t="s">
        <v>174</v>
      </c>
      <c r="Z49" s="15" t="s">
        <v>174</v>
      </c>
      <c r="AA49" s="15">
        <v>440</v>
      </c>
      <c r="AB49" s="63">
        <v>1.4</v>
      </c>
      <c r="AC49" s="63" t="s">
        <v>174</v>
      </c>
      <c r="AD49" s="63" t="s">
        <v>174</v>
      </c>
      <c r="AE49" s="15">
        <v>23</v>
      </c>
      <c r="AF49" s="63">
        <v>8.3000000000000007</v>
      </c>
      <c r="AG49" s="15">
        <v>114</v>
      </c>
      <c r="AH49" s="63">
        <v>0.9</v>
      </c>
      <c r="AI49" s="63">
        <v>9.3000000000000007</v>
      </c>
      <c r="AJ49" s="58">
        <v>1.45</v>
      </c>
      <c r="AK49" s="58">
        <v>0.62</v>
      </c>
      <c r="AL49" s="58">
        <v>0.66</v>
      </c>
      <c r="AM49" s="63">
        <v>18.3</v>
      </c>
      <c r="AN49" s="58">
        <v>1.31</v>
      </c>
      <c r="AO49" s="63">
        <v>0.4</v>
      </c>
      <c r="AP49" s="63">
        <v>4</v>
      </c>
      <c r="AQ49" s="15" t="s">
        <v>174</v>
      </c>
      <c r="AR49" s="58">
        <v>0.21</v>
      </c>
      <c r="AS49" s="15">
        <v>11</v>
      </c>
      <c r="AT49" s="58">
        <v>0.04</v>
      </c>
      <c r="AU49" s="63">
        <v>1.9</v>
      </c>
      <c r="AV49" s="15">
        <v>3</v>
      </c>
      <c r="AW49" s="63">
        <v>9.4</v>
      </c>
      <c r="AX49" s="15">
        <v>61</v>
      </c>
      <c r="AY49" s="82">
        <v>0.33600000000000002</v>
      </c>
      <c r="AZ49" s="58">
        <v>3.78</v>
      </c>
      <c r="BA49" s="58">
        <v>4.59</v>
      </c>
      <c r="BB49" s="63">
        <v>8.9700000000000006</v>
      </c>
      <c r="BC49" s="63">
        <v>17.7</v>
      </c>
      <c r="BD49" s="58">
        <v>3.07</v>
      </c>
      <c r="BE49" s="63">
        <v>46</v>
      </c>
      <c r="BF49" s="15">
        <v>2</v>
      </c>
      <c r="BG49" s="15">
        <v>3</v>
      </c>
      <c r="BH49" s="15">
        <v>33</v>
      </c>
      <c r="BI49" s="58">
        <v>1.71</v>
      </c>
      <c r="BJ49" s="63">
        <v>3.8</v>
      </c>
      <c r="BK49" s="15">
        <v>386</v>
      </c>
      <c r="BL49" s="58">
        <v>0.28999999999999998</v>
      </c>
      <c r="BM49" s="15">
        <v>0.21</v>
      </c>
      <c r="BN49" s="15">
        <v>0.3</v>
      </c>
      <c r="BO49" s="58">
        <v>3.3</v>
      </c>
      <c r="BP49" s="58">
        <v>0.01</v>
      </c>
      <c r="BQ49" s="15">
        <v>1.22</v>
      </c>
      <c r="BR49" s="15">
        <v>42</v>
      </c>
      <c r="BS49" s="15" t="s">
        <v>184</v>
      </c>
      <c r="BT49" s="58">
        <v>4.8899999999999997</v>
      </c>
      <c r="BU49" s="58">
        <v>0.37</v>
      </c>
      <c r="BV49" s="15">
        <v>48</v>
      </c>
      <c r="BW49" s="15">
        <v>106</v>
      </c>
    </row>
    <row r="50" spans="1:75" s="11" customFormat="1" ht="15" customHeight="1">
      <c r="A50" s="26" t="s">
        <v>147</v>
      </c>
      <c r="B50" s="11" t="s">
        <v>73</v>
      </c>
      <c r="C50" s="26" t="s">
        <v>122</v>
      </c>
      <c r="D50" s="11">
        <v>14</v>
      </c>
      <c r="E50" s="175">
        <v>694114</v>
      </c>
      <c r="F50" s="175">
        <v>5674365</v>
      </c>
      <c r="G50" s="37">
        <v>0.6</v>
      </c>
      <c r="H50" s="37">
        <v>0.7</v>
      </c>
      <c r="I50" s="26" t="s">
        <v>154</v>
      </c>
      <c r="J50" s="26" t="s">
        <v>157</v>
      </c>
      <c r="K50" s="26" t="s">
        <v>54</v>
      </c>
      <c r="L50" s="26">
        <v>2023</v>
      </c>
      <c r="M50" s="63">
        <v>67.599999999999994</v>
      </c>
      <c r="N50" s="63">
        <v>13.8</v>
      </c>
      <c r="O50" s="58">
        <v>4.12</v>
      </c>
      <c r="P50" s="58">
        <v>0.04</v>
      </c>
      <c r="Q50" s="58">
        <v>3.57</v>
      </c>
      <c r="R50" s="58">
        <v>2.73</v>
      </c>
      <c r="S50" s="58">
        <v>3.61</v>
      </c>
      <c r="T50" s="58">
        <v>2.2999999999999998</v>
      </c>
      <c r="U50" s="58">
        <v>0.3</v>
      </c>
      <c r="V50" s="58">
        <v>0.13</v>
      </c>
      <c r="W50" s="63">
        <v>1.8</v>
      </c>
      <c r="X50" s="58">
        <v>100</v>
      </c>
      <c r="Y50" s="15" t="s">
        <v>174</v>
      </c>
      <c r="Z50" s="15" t="s">
        <v>174</v>
      </c>
      <c r="AA50" s="15">
        <v>575</v>
      </c>
      <c r="AB50" s="63">
        <v>2.2000000000000002</v>
      </c>
      <c r="AC50" s="63" t="s">
        <v>174</v>
      </c>
      <c r="AD50" s="63" t="s">
        <v>174</v>
      </c>
      <c r="AE50" s="15">
        <v>73</v>
      </c>
      <c r="AF50" s="63">
        <v>16</v>
      </c>
      <c r="AG50" s="15">
        <v>304</v>
      </c>
      <c r="AH50" s="63">
        <v>2</v>
      </c>
      <c r="AI50" s="63">
        <v>24.2</v>
      </c>
      <c r="AJ50" s="58">
        <v>1.94</v>
      </c>
      <c r="AK50" s="58">
        <v>1.04</v>
      </c>
      <c r="AL50" s="58">
        <v>0.87</v>
      </c>
      <c r="AM50" s="63">
        <v>16</v>
      </c>
      <c r="AN50" s="58">
        <v>3.13</v>
      </c>
      <c r="AO50" s="63">
        <v>1.1000000000000001</v>
      </c>
      <c r="AP50" s="63">
        <v>6.2</v>
      </c>
      <c r="AQ50" s="15" t="s">
        <v>174</v>
      </c>
      <c r="AR50" s="58">
        <v>0.38</v>
      </c>
      <c r="AS50" s="15">
        <v>28</v>
      </c>
      <c r="AT50" s="58">
        <v>0.14000000000000001</v>
      </c>
      <c r="AU50" s="63">
        <v>1.7</v>
      </c>
      <c r="AV50" s="15">
        <v>5</v>
      </c>
      <c r="AW50" s="63">
        <v>23.7</v>
      </c>
      <c r="AX50" s="15">
        <v>222</v>
      </c>
      <c r="AY50" s="82">
        <v>0.41099999999999998</v>
      </c>
      <c r="AZ50" s="58">
        <v>5.97</v>
      </c>
      <c r="BA50" s="58">
        <v>5.96</v>
      </c>
      <c r="BB50" s="63">
        <v>12</v>
      </c>
      <c r="BC50" s="63">
        <v>24.4</v>
      </c>
      <c r="BD50" s="58">
        <v>7.01</v>
      </c>
      <c r="BE50" s="63">
        <v>63.2</v>
      </c>
      <c r="BF50" s="15">
        <v>1</v>
      </c>
      <c r="BG50" s="15">
        <v>4</v>
      </c>
      <c r="BH50" s="15">
        <v>9</v>
      </c>
      <c r="BI50" s="58">
        <v>3.86</v>
      </c>
      <c r="BJ50" s="63">
        <v>0.7</v>
      </c>
      <c r="BK50" s="15">
        <v>376</v>
      </c>
      <c r="BL50" s="58">
        <v>0.6</v>
      </c>
      <c r="BM50" s="15">
        <v>0.28000000000000003</v>
      </c>
      <c r="BN50" s="15">
        <v>0.5</v>
      </c>
      <c r="BO50" s="58">
        <v>7.06</v>
      </c>
      <c r="BP50" s="58">
        <v>0.1</v>
      </c>
      <c r="BQ50" s="15">
        <v>1.39</v>
      </c>
      <c r="BR50" s="15">
        <v>47</v>
      </c>
      <c r="BS50" s="15" t="s">
        <v>184</v>
      </c>
      <c r="BT50" s="58">
        <v>8.0399999999999991</v>
      </c>
      <c r="BU50" s="58">
        <v>1.02</v>
      </c>
      <c r="BV50" s="15">
        <v>44</v>
      </c>
      <c r="BW50" s="15">
        <v>176</v>
      </c>
    </row>
    <row r="51" spans="1:75" s="11" customFormat="1" ht="15" customHeight="1">
      <c r="A51" s="26" t="s">
        <v>148</v>
      </c>
      <c r="B51" s="11" t="s">
        <v>152</v>
      </c>
      <c r="C51" s="26" t="s">
        <v>123</v>
      </c>
      <c r="D51" s="11">
        <v>14</v>
      </c>
      <c r="E51" s="26">
        <v>750804</v>
      </c>
      <c r="F51" s="26">
        <v>5612968</v>
      </c>
      <c r="G51" s="26">
        <v>0.3</v>
      </c>
      <c r="H51" s="26">
        <v>0.5</v>
      </c>
      <c r="I51" s="26" t="s">
        <v>49</v>
      </c>
      <c r="J51" s="26" t="s">
        <v>157</v>
      </c>
      <c r="K51" s="26" t="s">
        <v>54</v>
      </c>
      <c r="L51" s="26">
        <v>2023</v>
      </c>
      <c r="M51" s="63">
        <v>66.900000000000006</v>
      </c>
      <c r="N51" s="63">
        <v>16.3</v>
      </c>
      <c r="O51" s="58">
        <v>3.65</v>
      </c>
      <c r="P51" s="58">
        <v>0.13</v>
      </c>
      <c r="Q51" s="58">
        <v>1.26</v>
      </c>
      <c r="R51" s="58">
        <v>3.46</v>
      </c>
      <c r="S51" s="58">
        <v>4.46</v>
      </c>
      <c r="T51" s="58">
        <v>1.99</v>
      </c>
      <c r="U51" s="58">
        <v>0.28999999999999998</v>
      </c>
      <c r="V51" s="58">
        <v>0.08</v>
      </c>
      <c r="W51" s="63">
        <v>1.4</v>
      </c>
      <c r="X51" s="58">
        <v>99.92</v>
      </c>
      <c r="Y51" s="15" t="s">
        <v>174</v>
      </c>
      <c r="Z51" s="15" t="s">
        <v>174</v>
      </c>
      <c r="AA51" s="15">
        <v>509</v>
      </c>
      <c r="AB51" s="63">
        <v>1.1000000000000001</v>
      </c>
      <c r="AC51" s="63">
        <v>0.1</v>
      </c>
      <c r="AD51" s="63">
        <v>0.2</v>
      </c>
      <c r="AE51" s="15">
        <v>24</v>
      </c>
      <c r="AF51" s="63">
        <v>12.7</v>
      </c>
      <c r="AG51" s="15">
        <v>55</v>
      </c>
      <c r="AH51" s="63">
        <v>1.4</v>
      </c>
      <c r="AI51" s="63">
        <v>10.1</v>
      </c>
      <c r="AJ51" s="58">
        <v>1.65</v>
      </c>
      <c r="AK51" s="58">
        <v>1.08</v>
      </c>
      <c r="AL51" s="58">
        <v>0.54</v>
      </c>
      <c r="AM51" s="63">
        <v>18.2</v>
      </c>
      <c r="AN51" s="58">
        <v>2.42</v>
      </c>
      <c r="AO51" s="63">
        <v>0.7</v>
      </c>
      <c r="AP51" s="63">
        <v>3.5</v>
      </c>
      <c r="AQ51" s="15">
        <v>0.2</v>
      </c>
      <c r="AR51" s="58">
        <v>0.26</v>
      </c>
      <c r="AS51" s="15">
        <v>10</v>
      </c>
      <c r="AT51" s="58">
        <v>0.12</v>
      </c>
      <c r="AU51" s="63">
        <v>2</v>
      </c>
      <c r="AV51" s="15">
        <v>4</v>
      </c>
      <c r="AW51" s="63">
        <v>9.6999999999999993</v>
      </c>
      <c r="AX51" s="15">
        <v>27</v>
      </c>
      <c r="AY51" s="82">
        <v>0.36299999999999999</v>
      </c>
      <c r="AZ51" s="58">
        <v>5.63</v>
      </c>
      <c r="BA51" s="58">
        <v>5.46</v>
      </c>
      <c r="BB51" s="63">
        <v>12.1</v>
      </c>
      <c r="BC51" s="63">
        <v>23.6</v>
      </c>
      <c r="BD51" s="58">
        <v>2.92</v>
      </c>
      <c r="BE51" s="63">
        <v>60.1</v>
      </c>
      <c r="BF51" s="15">
        <v>1</v>
      </c>
      <c r="BG51" s="15">
        <v>5</v>
      </c>
      <c r="BH51" s="15">
        <v>31</v>
      </c>
      <c r="BI51" s="58">
        <v>1.69</v>
      </c>
      <c r="BJ51" s="63">
        <v>0.3</v>
      </c>
      <c r="BK51" s="15">
        <v>461</v>
      </c>
      <c r="BL51" s="58">
        <v>0.32</v>
      </c>
      <c r="BM51" s="15">
        <v>0.15</v>
      </c>
      <c r="BN51" s="15">
        <v>0.7</v>
      </c>
      <c r="BO51" s="58">
        <v>3.79</v>
      </c>
      <c r="BP51" s="58">
        <v>7.0000000000000007E-2</v>
      </c>
      <c r="BQ51" s="15">
        <v>0.73</v>
      </c>
      <c r="BR51" s="15">
        <v>55</v>
      </c>
      <c r="BS51" s="15" t="s">
        <v>184</v>
      </c>
      <c r="BT51" s="58">
        <v>6.77</v>
      </c>
      <c r="BU51" s="58">
        <v>0.75</v>
      </c>
      <c r="BV51" s="15">
        <v>45</v>
      </c>
      <c r="BW51" s="15">
        <v>96</v>
      </c>
    </row>
    <row r="52" spans="1:75" s="11" customFormat="1" ht="15" customHeight="1">
      <c r="A52" s="26" t="s">
        <v>149</v>
      </c>
      <c r="B52" s="11" t="s">
        <v>152</v>
      </c>
      <c r="C52" s="26" t="s">
        <v>124</v>
      </c>
      <c r="D52" s="11">
        <v>14</v>
      </c>
      <c r="E52" s="26">
        <v>750620</v>
      </c>
      <c r="F52" s="26">
        <v>5602276</v>
      </c>
      <c r="G52" s="26">
        <v>0.4</v>
      </c>
      <c r="H52" s="26">
        <v>0.7</v>
      </c>
      <c r="I52" s="26" t="s">
        <v>49</v>
      </c>
      <c r="J52" s="26" t="s">
        <v>157</v>
      </c>
      <c r="K52" s="26" t="s">
        <v>54</v>
      </c>
      <c r="L52" s="26">
        <v>2023</v>
      </c>
      <c r="M52" s="63">
        <v>68.7</v>
      </c>
      <c r="N52" s="63">
        <v>15.4</v>
      </c>
      <c r="O52" s="58">
        <v>3.32</v>
      </c>
      <c r="P52" s="58">
        <v>0.04</v>
      </c>
      <c r="Q52" s="58">
        <v>1.24</v>
      </c>
      <c r="R52" s="58">
        <v>2.89</v>
      </c>
      <c r="S52" s="58">
        <v>4.29</v>
      </c>
      <c r="T52" s="58">
        <v>2.17</v>
      </c>
      <c r="U52" s="58">
        <v>0.26</v>
      </c>
      <c r="V52" s="58">
        <v>0.08</v>
      </c>
      <c r="W52" s="63">
        <v>1.5</v>
      </c>
      <c r="X52" s="58">
        <v>99.89</v>
      </c>
      <c r="Y52" s="15" t="s">
        <v>174</v>
      </c>
      <c r="Z52" s="15" t="s">
        <v>174</v>
      </c>
      <c r="AA52" s="15">
        <v>530</v>
      </c>
      <c r="AB52" s="63">
        <v>1.9</v>
      </c>
      <c r="AC52" s="63">
        <v>0.1</v>
      </c>
      <c r="AD52" s="63">
        <v>0.3</v>
      </c>
      <c r="AE52" s="15">
        <v>29</v>
      </c>
      <c r="AF52" s="63">
        <v>7.8</v>
      </c>
      <c r="AG52" s="15">
        <v>70</v>
      </c>
      <c r="AH52" s="63">
        <v>1.1000000000000001</v>
      </c>
      <c r="AI52" s="63">
        <v>19.399999999999999</v>
      </c>
      <c r="AJ52" s="58">
        <v>1.79</v>
      </c>
      <c r="AK52" s="58">
        <v>0.61</v>
      </c>
      <c r="AL52" s="58">
        <v>0.57999999999999996</v>
      </c>
      <c r="AM52" s="63">
        <v>17</v>
      </c>
      <c r="AN52" s="58">
        <v>1.87</v>
      </c>
      <c r="AO52" s="63">
        <v>0.9</v>
      </c>
      <c r="AP52" s="63">
        <v>3.6</v>
      </c>
      <c r="AQ52" s="15">
        <v>0.2</v>
      </c>
      <c r="AR52" s="58">
        <v>0.32</v>
      </c>
      <c r="AS52" s="15">
        <v>13</v>
      </c>
      <c r="AT52" s="58">
        <v>0.13</v>
      </c>
      <c r="AU52" s="63">
        <v>2.4</v>
      </c>
      <c r="AV52" s="15">
        <v>3</v>
      </c>
      <c r="AW52" s="63">
        <v>10.6</v>
      </c>
      <c r="AX52" s="15">
        <v>30</v>
      </c>
      <c r="AY52" s="82">
        <v>0.441</v>
      </c>
      <c r="AZ52" s="58">
        <v>5.29</v>
      </c>
      <c r="BA52" s="58">
        <v>5.54</v>
      </c>
      <c r="BB52" s="63">
        <v>11.5</v>
      </c>
      <c r="BC52" s="63">
        <v>22.8</v>
      </c>
      <c r="BD52" s="58">
        <v>3.42</v>
      </c>
      <c r="BE52" s="63">
        <v>57.8</v>
      </c>
      <c r="BF52" s="15">
        <v>2</v>
      </c>
      <c r="BG52" s="15">
        <v>4</v>
      </c>
      <c r="BH52" s="15">
        <v>23</v>
      </c>
      <c r="BI52" s="58">
        <v>1.92</v>
      </c>
      <c r="BJ52" s="63">
        <v>0.8</v>
      </c>
      <c r="BK52" s="15">
        <v>425</v>
      </c>
      <c r="BL52" s="58">
        <v>0.39</v>
      </c>
      <c r="BM52" s="15">
        <v>0.13</v>
      </c>
      <c r="BN52" s="15">
        <v>0.4</v>
      </c>
      <c r="BO52" s="58">
        <v>4.9400000000000004</v>
      </c>
      <c r="BP52" s="58">
        <v>0.04</v>
      </c>
      <c r="BQ52" s="15">
        <v>1.71</v>
      </c>
      <c r="BR52" s="15">
        <v>50</v>
      </c>
      <c r="BS52" s="15" t="s">
        <v>184</v>
      </c>
      <c r="BT52" s="58">
        <v>6.7</v>
      </c>
      <c r="BU52" s="58">
        <v>0.7</v>
      </c>
      <c r="BV52" s="15">
        <v>46</v>
      </c>
      <c r="BW52" s="15">
        <v>118</v>
      </c>
    </row>
    <row r="53" spans="1:75" s="11" customFormat="1" ht="15" customHeight="1">
      <c r="A53" s="26" t="s">
        <v>150</v>
      </c>
      <c r="B53" s="11" t="s">
        <v>152</v>
      </c>
      <c r="C53" s="26" t="s">
        <v>125</v>
      </c>
      <c r="D53" s="11">
        <v>14</v>
      </c>
      <c r="E53" s="26">
        <v>752359</v>
      </c>
      <c r="F53" s="26">
        <v>5612356</v>
      </c>
      <c r="G53" s="26">
        <v>0.45</v>
      </c>
      <c r="H53" s="26">
        <v>0.75</v>
      </c>
      <c r="I53" s="26" t="s">
        <v>49</v>
      </c>
      <c r="J53" s="26" t="s">
        <v>157</v>
      </c>
      <c r="K53" s="26" t="s">
        <v>54</v>
      </c>
      <c r="L53" s="26">
        <v>2023</v>
      </c>
      <c r="M53" s="63">
        <v>66.5</v>
      </c>
      <c r="N53" s="63">
        <v>15.7</v>
      </c>
      <c r="O53" s="58">
        <v>3.97</v>
      </c>
      <c r="P53" s="58">
        <v>0.04</v>
      </c>
      <c r="Q53" s="58">
        <v>1.26</v>
      </c>
      <c r="R53" s="58">
        <v>3.35</v>
      </c>
      <c r="S53" s="58">
        <v>4.21</v>
      </c>
      <c r="T53" s="58">
        <v>1.7</v>
      </c>
      <c r="U53" s="58">
        <v>0.32</v>
      </c>
      <c r="V53" s="58">
        <v>0.08</v>
      </c>
      <c r="W53" s="63">
        <v>2.5</v>
      </c>
      <c r="X53" s="58">
        <v>99.63</v>
      </c>
      <c r="Y53" s="15" t="s">
        <v>174</v>
      </c>
      <c r="Z53" s="15" t="s">
        <v>174</v>
      </c>
      <c r="AA53" s="15">
        <v>492</v>
      </c>
      <c r="AB53" s="63">
        <v>1.4</v>
      </c>
      <c r="AC53" s="63">
        <v>0.1</v>
      </c>
      <c r="AD53" s="63" t="s">
        <v>174</v>
      </c>
      <c r="AE53" s="15">
        <v>45</v>
      </c>
      <c r="AF53" s="63">
        <v>8.1999999999999993</v>
      </c>
      <c r="AG53" s="15">
        <v>70</v>
      </c>
      <c r="AH53" s="63">
        <v>1.7</v>
      </c>
      <c r="AI53" s="63">
        <v>19.7</v>
      </c>
      <c r="AJ53" s="58">
        <v>1.78</v>
      </c>
      <c r="AK53" s="58">
        <v>1.05</v>
      </c>
      <c r="AL53" s="58">
        <v>0.86</v>
      </c>
      <c r="AM53" s="63">
        <v>17.8</v>
      </c>
      <c r="AN53" s="58">
        <v>2.61</v>
      </c>
      <c r="AO53" s="63">
        <v>1</v>
      </c>
      <c r="AP53" s="63">
        <v>4.4000000000000004</v>
      </c>
      <c r="AQ53" s="15" t="s">
        <v>174</v>
      </c>
      <c r="AR53" s="58">
        <v>0.42</v>
      </c>
      <c r="AS53" s="15">
        <v>21</v>
      </c>
      <c r="AT53" s="58">
        <v>0.09</v>
      </c>
      <c r="AU53" s="63">
        <v>2.4</v>
      </c>
      <c r="AV53" s="15">
        <v>4</v>
      </c>
      <c r="AW53" s="63">
        <v>19</v>
      </c>
      <c r="AX53" s="15">
        <v>25</v>
      </c>
      <c r="AY53" s="82">
        <v>0.51500000000000001</v>
      </c>
      <c r="AZ53" s="58">
        <v>6.23</v>
      </c>
      <c r="BA53" s="58">
        <v>7.05</v>
      </c>
      <c r="BB53" s="63">
        <v>14.1</v>
      </c>
      <c r="BC53" s="63">
        <v>27.9</v>
      </c>
      <c r="BD53" s="58">
        <v>5.66</v>
      </c>
      <c r="BE53" s="63">
        <v>42.3</v>
      </c>
      <c r="BF53" s="15">
        <v>1</v>
      </c>
      <c r="BG53" s="15">
        <v>5</v>
      </c>
      <c r="BH53" s="15">
        <v>19</v>
      </c>
      <c r="BI53" s="58">
        <v>3.49</v>
      </c>
      <c r="BJ53" s="63">
        <v>0.4</v>
      </c>
      <c r="BK53" s="15">
        <v>449</v>
      </c>
      <c r="BL53" s="58">
        <v>0.6</v>
      </c>
      <c r="BM53" s="15">
        <v>0.27</v>
      </c>
      <c r="BN53" s="15" t="s">
        <v>174</v>
      </c>
      <c r="BO53" s="58">
        <v>4.41</v>
      </c>
      <c r="BP53" s="58">
        <v>0.12</v>
      </c>
      <c r="BQ53" s="15">
        <v>1.68</v>
      </c>
      <c r="BR53" s="15">
        <v>65</v>
      </c>
      <c r="BS53" s="15" t="s">
        <v>184</v>
      </c>
      <c r="BT53" s="58">
        <v>8.9600000000000009</v>
      </c>
      <c r="BU53" s="58">
        <v>0.87</v>
      </c>
      <c r="BV53" s="15">
        <v>40</v>
      </c>
      <c r="BW53" s="15">
        <v>122</v>
      </c>
    </row>
    <row r="54" spans="1:75" s="14" customFormat="1" ht="15" customHeight="1">
      <c r="A54" s="36" t="s">
        <v>151</v>
      </c>
      <c r="B54" s="14" t="s">
        <v>152</v>
      </c>
      <c r="C54" s="36" t="s">
        <v>126</v>
      </c>
      <c r="D54" s="14">
        <v>14</v>
      </c>
      <c r="E54" s="36">
        <v>752527</v>
      </c>
      <c r="F54" s="36">
        <v>5612418</v>
      </c>
      <c r="G54" s="36">
        <v>0.5</v>
      </c>
      <c r="H54" s="36">
        <v>0.8</v>
      </c>
      <c r="I54" s="36" t="s">
        <v>49</v>
      </c>
      <c r="J54" s="36" t="s">
        <v>157</v>
      </c>
      <c r="K54" s="36" t="s">
        <v>372</v>
      </c>
      <c r="L54" s="36">
        <v>2023</v>
      </c>
      <c r="M54" s="69">
        <v>65.7</v>
      </c>
      <c r="N54" s="69">
        <v>15.9</v>
      </c>
      <c r="O54" s="59">
        <v>4.22</v>
      </c>
      <c r="P54" s="59">
        <v>0.06</v>
      </c>
      <c r="Q54" s="59">
        <v>1.83</v>
      </c>
      <c r="R54" s="59">
        <v>4.0599999999999996</v>
      </c>
      <c r="S54" s="59">
        <v>4.4000000000000004</v>
      </c>
      <c r="T54" s="59">
        <v>1.96</v>
      </c>
      <c r="U54" s="59">
        <v>0.31</v>
      </c>
      <c r="V54" s="59">
        <v>0.09</v>
      </c>
      <c r="W54" s="69">
        <v>1.3</v>
      </c>
      <c r="X54" s="59">
        <v>99.83</v>
      </c>
      <c r="Y54" s="55" t="s">
        <v>174</v>
      </c>
      <c r="Z54" s="55" t="s">
        <v>174</v>
      </c>
      <c r="AA54" s="55">
        <v>506</v>
      </c>
      <c r="AB54" s="69" t="s">
        <v>174</v>
      </c>
      <c r="AC54" s="69">
        <v>0.2</v>
      </c>
      <c r="AD54" s="69" t="s">
        <v>174</v>
      </c>
      <c r="AE54" s="55">
        <v>33</v>
      </c>
      <c r="AF54" s="69">
        <v>10.8</v>
      </c>
      <c r="AG54" s="55">
        <v>94</v>
      </c>
      <c r="AH54" s="69">
        <v>2.1</v>
      </c>
      <c r="AI54" s="69">
        <v>27.4</v>
      </c>
      <c r="AJ54" s="59">
        <v>1.75</v>
      </c>
      <c r="AK54" s="59">
        <v>0.73</v>
      </c>
      <c r="AL54" s="59">
        <v>0.64</v>
      </c>
      <c r="AM54" s="69">
        <v>18.899999999999999</v>
      </c>
      <c r="AN54" s="59">
        <v>2.12</v>
      </c>
      <c r="AO54" s="69">
        <v>1</v>
      </c>
      <c r="AP54" s="69">
        <v>3.6</v>
      </c>
      <c r="AQ54" s="55" t="s">
        <v>174</v>
      </c>
      <c r="AR54" s="59">
        <v>0.38</v>
      </c>
      <c r="AS54" s="55">
        <v>17</v>
      </c>
      <c r="AT54" s="59">
        <v>0.1</v>
      </c>
      <c r="AU54" s="69">
        <v>1.8</v>
      </c>
      <c r="AV54" s="55">
        <v>3</v>
      </c>
      <c r="AW54" s="69">
        <v>12.3</v>
      </c>
      <c r="AX54" s="55">
        <v>40</v>
      </c>
      <c r="AY54" s="83">
        <v>0.46700000000000003</v>
      </c>
      <c r="AZ54" s="59">
        <v>4.78</v>
      </c>
      <c r="BA54" s="59">
        <v>4.82</v>
      </c>
      <c r="BB54" s="69">
        <v>10.8</v>
      </c>
      <c r="BC54" s="69">
        <v>20.9</v>
      </c>
      <c r="BD54" s="59">
        <v>3.68</v>
      </c>
      <c r="BE54" s="69">
        <v>51</v>
      </c>
      <c r="BF54" s="55">
        <v>1</v>
      </c>
      <c r="BG54" s="55">
        <v>7</v>
      </c>
      <c r="BH54" s="55">
        <v>33</v>
      </c>
      <c r="BI54" s="59">
        <v>2.68</v>
      </c>
      <c r="BJ54" s="69">
        <v>0.6</v>
      </c>
      <c r="BK54" s="55">
        <v>446</v>
      </c>
      <c r="BL54" s="59">
        <v>0.45</v>
      </c>
      <c r="BM54" s="55">
        <v>0.22</v>
      </c>
      <c r="BN54" s="55" t="s">
        <v>174</v>
      </c>
      <c r="BO54" s="59">
        <v>4.4400000000000004</v>
      </c>
      <c r="BP54" s="59">
        <v>0.1</v>
      </c>
      <c r="BQ54" s="55">
        <v>1.1599999999999999</v>
      </c>
      <c r="BR54" s="55">
        <v>65</v>
      </c>
      <c r="BS54" s="55" t="s">
        <v>184</v>
      </c>
      <c r="BT54" s="59">
        <v>8.33</v>
      </c>
      <c r="BU54" s="59">
        <v>0.97</v>
      </c>
      <c r="BV54" s="55">
        <v>42</v>
      </c>
      <c r="BW54" s="55">
        <v>96</v>
      </c>
    </row>
    <row r="55" spans="1:75" s="11" customFormat="1" ht="15" customHeight="1">
      <c r="A55" s="88" t="s">
        <v>679</v>
      </c>
      <c r="B55" s="88" t="s">
        <v>152</v>
      </c>
      <c r="C55" s="88" t="str">
        <f t="shared" ref="C55:C85" si="0">CONCATENATE(A55,"-A01")</f>
        <v>112-24-202-A01</v>
      </c>
      <c r="D55" s="11">
        <v>14</v>
      </c>
      <c r="E55" s="91">
        <v>669595.06231499999</v>
      </c>
      <c r="F55" s="91">
        <v>5714122.9864950003</v>
      </c>
      <c r="G55" s="88">
        <v>0.5</v>
      </c>
      <c r="H55" s="88">
        <v>0.8</v>
      </c>
      <c r="I55" s="88" t="s">
        <v>49</v>
      </c>
      <c r="J55" s="41" t="s">
        <v>156</v>
      </c>
      <c r="K55" s="88" t="s">
        <v>54</v>
      </c>
      <c r="L55" s="88">
        <v>2024</v>
      </c>
      <c r="M55" s="15">
        <v>64.2</v>
      </c>
      <c r="N55" s="15">
        <v>16.2</v>
      </c>
      <c r="O55" s="15">
        <v>4.67</v>
      </c>
      <c r="P55" s="15">
        <v>0.06</v>
      </c>
      <c r="Q55" s="15">
        <v>1.37</v>
      </c>
      <c r="R55" s="15">
        <v>2.5299999999999998</v>
      </c>
      <c r="S55" s="15">
        <v>3.36</v>
      </c>
      <c r="T55" s="15">
        <v>3.44</v>
      </c>
      <c r="U55" s="15">
        <v>0.68</v>
      </c>
      <c r="V55" s="15">
        <v>0.28000000000000003</v>
      </c>
      <c r="W55" s="15">
        <v>4.0999999999999996</v>
      </c>
      <c r="X55" s="15">
        <v>100.89</v>
      </c>
      <c r="Y55" s="15">
        <v>0.3</v>
      </c>
      <c r="Z55" s="15">
        <v>3.3</v>
      </c>
      <c r="AA55" s="15">
        <v>850</v>
      </c>
      <c r="AB55" s="15">
        <v>2.2999999999999998</v>
      </c>
      <c r="AC55" s="15">
        <v>0.1</v>
      </c>
      <c r="AD55" s="15">
        <v>0.4</v>
      </c>
      <c r="AE55" s="15">
        <v>119</v>
      </c>
      <c r="AF55" s="15">
        <v>11</v>
      </c>
      <c r="AG55" s="15">
        <v>55</v>
      </c>
      <c r="AH55" s="63">
        <v>3.7</v>
      </c>
      <c r="AI55" s="15">
        <v>8.3000000000000007</v>
      </c>
      <c r="AJ55" s="15">
        <v>3.35</v>
      </c>
      <c r="AK55" s="15">
        <v>1.5</v>
      </c>
      <c r="AL55" s="58">
        <v>1.19</v>
      </c>
      <c r="AM55" s="63">
        <v>18.7</v>
      </c>
      <c r="AN55" s="58">
        <v>4.45</v>
      </c>
      <c r="AO55" s="15">
        <v>0.2</v>
      </c>
      <c r="AP55" s="63">
        <v>44</v>
      </c>
      <c r="AQ55" s="15" t="s">
        <v>300</v>
      </c>
      <c r="AR55" s="15">
        <v>0.6</v>
      </c>
      <c r="AS55" s="15">
        <v>49</v>
      </c>
      <c r="AT55" s="15">
        <v>0.27</v>
      </c>
      <c r="AU55" s="15">
        <v>2.1</v>
      </c>
      <c r="AV55" s="15">
        <v>23</v>
      </c>
      <c r="AW55" s="63">
        <v>39.700000000000003</v>
      </c>
      <c r="AX55" s="15">
        <v>28</v>
      </c>
      <c r="AY55" s="15">
        <v>1.1200000000000001</v>
      </c>
      <c r="AZ55" s="15">
        <v>17.8</v>
      </c>
      <c r="BA55" s="15">
        <v>17.100000000000001</v>
      </c>
      <c r="BB55" s="15">
        <v>40.6</v>
      </c>
      <c r="BC55" s="15">
        <v>76.599999999999994</v>
      </c>
      <c r="BD55" s="15">
        <v>11.4</v>
      </c>
      <c r="BE55" s="15">
        <v>118</v>
      </c>
      <c r="BF55" s="15" t="s">
        <v>184</v>
      </c>
      <c r="BG55" s="15">
        <v>8</v>
      </c>
      <c r="BH55" s="15" t="s">
        <v>184</v>
      </c>
      <c r="BI55" s="15">
        <v>6.03</v>
      </c>
      <c r="BJ55" s="15">
        <v>2.9</v>
      </c>
      <c r="BK55" s="15">
        <v>431</v>
      </c>
      <c r="BL55" s="15">
        <v>1.0900000000000001</v>
      </c>
      <c r="BM55" s="15">
        <v>0.49</v>
      </c>
      <c r="BN55" s="15">
        <v>1.4</v>
      </c>
      <c r="BO55" s="15">
        <v>19.899999999999999</v>
      </c>
      <c r="BP55" s="15">
        <v>0.19</v>
      </c>
      <c r="BQ55" s="15">
        <v>18.100000000000001</v>
      </c>
      <c r="BR55" s="15">
        <v>92</v>
      </c>
      <c r="BS55" s="15">
        <v>4</v>
      </c>
      <c r="BT55" s="15">
        <v>15.8</v>
      </c>
      <c r="BU55" s="15">
        <v>1.76</v>
      </c>
      <c r="BV55" s="15">
        <v>44.5</v>
      </c>
      <c r="BW55" s="15">
        <v>372</v>
      </c>
    </row>
    <row r="56" spans="1:75" s="11" customFormat="1" ht="15" customHeight="1">
      <c r="A56" s="88" t="s">
        <v>680</v>
      </c>
      <c r="B56" s="88" t="s">
        <v>152</v>
      </c>
      <c r="C56" s="88" t="str">
        <f t="shared" si="0"/>
        <v>112-24-207-A01</v>
      </c>
      <c r="D56" s="11">
        <v>14</v>
      </c>
      <c r="E56" s="91">
        <v>688092.67771299998</v>
      </c>
      <c r="F56" s="91">
        <v>5681457.8512810003</v>
      </c>
      <c r="G56" s="88">
        <v>0.3</v>
      </c>
      <c r="H56" s="88">
        <v>0.4</v>
      </c>
      <c r="I56" s="88" t="s">
        <v>49</v>
      </c>
      <c r="J56" s="41" t="s">
        <v>156</v>
      </c>
      <c r="K56" s="88" t="s">
        <v>54</v>
      </c>
      <c r="L56" s="88">
        <v>2024</v>
      </c>
      <c r="M56" s="15">
        <v>70.2</v>
      </c>
      <c r="N56" s="15">
        <v>13.7</v>
      </c>
      <c r="O56" s="15">
        <v>3.05</v>
      </c>
      <c r="P56" s="15">
        <v>0.04</v>
      </c>
      <c r="Q56" s="15">
        <v>1.1499999999999999</v>
      </c>
      <c r="R56" s="15">
        <v>2.88</v>
      </c>
      <c r="S56" s="15">
        <v>3.59</v>
      </c>
      <c r="T56" s="15">
        <v>2.79</v>
      </c>
      <c r="U56" s="15">
        <v>0.41</v>
      </c>
      <c r="V56" s="15">
        <v>0.16</v>
      </c>
      <c r="W56" s="15">
        <v>0.9</v>
      </c>
      <c r="X56" s="15">
        <v>98.87</v>
      </c>
      <c r="Y56" s="15">
        <v>0.2</v>
      </c>
      <c r="Z56" s="15">
        <v>1.7</v>
      </c>
      <c r="AA56" s="15">
        <v>622</v>
      </c>
      <c r="AB56" s="15">
        <v>1.6</v>
      </c>
      <c r="AC56" s="15">
        <v>0.1</v>
      </c>
      <c r="AD56" s="15">
        <v>0.2</v>
      </c>
      <c r="AE56" s="15">
        <v>40</v>
      </c>
      <c r="AF56" s="15">
        <v>6.8</v>
      </c>
      <c r="AG56" s="15">
        <v>88</v>
      </c>
      <c r="AH56" s="63">
        <v>1.5</v>
      </c>
      <c r="AI56" s="15">
        <v>1.5</v>
      </c>
      <c r="AJ56" s="15">
        <v>1.44</v>
      </c>
      <c r="AK56" s="15">
        <v>1.27</v>
      </c>
      <c r="AL56" s="58">
        <v>0.79</v>
      </c>
      <c r="AM56" s="63">
        <v>14.3</v>
      </c>
      <c r="AN56" s="58">
        <v>3.09</v>
      </c>
      <c r="AO56" s="15">
        <v>0.1</v>
      </c>
      <c r="AP56" s="63">
        <v>39.9</v>
      </c>
      <c r="AQ56" s="15">
        <v>1.1000000000000001</v>
      </c>
      <c r="AR56" s="15">
        <v>0.4</v>
      </c>
      <c r="AS56" s="15">
        <v>13</v>
      </c>
      <c r="AT56" s="15">
        <v>0.22</v>
      </c>
      <c r="AU56" s="15">
        <v>2.1</v>
      </c>
      <c r="AV56" s="15">
        <v>19</v>
      </c>
      <c r="AW56" s="63">
        <v>15</v>
      </c>
      <c r="AX56" s="15">
        <v>42</v>
      </c>
      <c r="AY56" s="15">
        <v>0.54</v>
      </c>
      <c r="AZ56" s="15">
        <v>8.6999999999999993</v>
      </c>
      <c r="BA56" s="15">
        <v>8.18</v>
      </c>
      <c r="BB56" s="15">
        <v>19.2</v>
      </c>
      <c r="BC56" s="15">
        <v>36.6</v>
      </c>
      <c r="BD56" s="15">
        <v>3.7</v>
      </c>
      <c r="BE56" s="15">
        <v>80.3</v>
      </c>
      <c r="BF56" s="15" t="s">
        <v>184</v>
      </c>
      <c r="BG56" s="15">
        <v>7</v>
      </c>
      <c r="BH56" s="15">
        <v>9</v>
      </c>
      <c r="BI56" s="15">
        <v>3.09</v>
      </c>
      <c r="BJ56" s="15">
        <v>2.6</v>
      </c>
      <c r="BK56" s="15">
        <v>425</v>
      </c>
      <c r="BL56" s="15">
        <v>0.64</v>
      </c>
      <c r="BM56" s="15">
        <v>0.34</v>
      </c>
      <c r="BN56" s="15">
        <v>0.3</v>
      </c>
      <c r="BO56" s="15">
        <v>5.0599999999999996</v>
      </c>
      <c r="BP56" s="15">
        <v>0.05</v>
      </c>
      <c r="BQ56" s="15">
        <v>2.25</v>
      </c>
      <c r="BR56" s="15">
        <v>70</v>
      </c>
      <c r="BS56" s="15">
        <v>15</v>
      </c>
      <c r="BT56" s="15">
        <v>11.4</v>
      </c>
      <c r="BU56" s="15">
        <v>1.1299999999999999</v>
      </c>
      <c r="BV56" s="15">
        <v>12.9</v>
      </c>
      <c r="BW56" s="15">
        <v>331</v>
      </c>
    </row>
    <row r="57" spans="1:75" s="11" customFormat="1" ht="15" customHeight="1">
      <c r="A57" s="88" t="s">
        <v>681</v>
      </c>
      <c r="B57" s="88" t="s">
        <v>152</v>
      </c>
      <c r="C57" s="88" t="str">
        <f t="shared" si="0"/>
        <v>112-24-208-A01</v>
      </c>
      <c r="D57" s="11">
        <v>14</v>
      </c>
      <c r="E57" s="91">
        <v>672223.36865299998</v>
      </c>
      <c r="F57" s="91">
        <v>5710401.6164269997</v>
      </c>
      <c r="G57" s="88">
        <v>0.3</v>
      </c>
      <c r="H57" s="88">
        <v>0.4</v>
      </c>
      <c r="I57" s="88" t="s">
        <v>49</v>
      </c>
      <c r="J57" s="41" t="s">
        <v>156</v>
      </c>
      <c r="K57" s="88" t="s">
        <v>372</v>
      </c>
      <c r="L57" s="88">
        <v>2024</v>
      </c>
      <c r="M57" s="15">
        <v>66.5</v>
      </c>
      <c r="N57" s="15">
        <v>14.6</v>
      </c>
      <c r="O57" s="15">
        <v>4.05</v>
      </c>
      <c r="P57" s="15">
        <v>0.04</v>
      </c>
      <c r="Q57" s="15">
        <v>0.81</v>
      </c>
      <c r="R57" s="15">
        <v>2.71</v>
      </c>
      <c r="S57" s="15">
        <v>3.66</v>
      </c>
      <c r="T57" s="15">
        <v>3.13</v>
      </c>
      <c r="U57" s="15">
        <v>0.56999999999999995</v>
      </c>
      <c r="V57" s="15">
        <v>0.33</v>
      </c>
      <c r="W57" s="15">
        <v>2.2999999999999998</v>
      </c>
      <c r="X57" s="15">
        <v>98.7</v>
      </c>
      <c r="Y57" s="15">
        <v>0.2</v>
      </c>
      <c r="Z57" s="15">
        <v>2</v>
      </c>
      <c r="AA57" s="15">
        <v>751</v>
      </c>
      <c r="AB57" s="15">
        <v>1.7</v>
      </c>
      <c r="AC57" s="15">
        <v>0.2</v>
      </c>
      <c r="AD57" s="15">
        <v>0.4</v>
      </c>
      <c r="AE57" s="15">
        <v>76</v>
      </c>
      <c r="AF57" s="15">
        <v>8.9</v>
      </c>
      <c r="AG57" s="15">
        <v>155</v>
      </c>
      <c r="AH57" s="63">
        <v>1.8</v>
      </c>
      <c r="AI57" s="15">
        <v>2.2999999999999998</v>
      </c>
      <c r="AJ57" s="15">
        <v>3.02</v>
      </c>
      <c r="AK57" s="15">
        <v>1.33</v>
      </c>
      <c r="AL57" s="58">
        <v>1.23</v>
      </c>
      <c r="AM57" s="63">
        <v>16.100000000000001</v>
      </c>
      <c r="AN57" s="58">
        <v>4.91</v>
      </c>
      <c r="AO57" s="15">
        <v>0.1</v>
      </c>
      <c r="AP57" s="63">
        <v>67.2</v>
      </c>
      <c r="AQ57" s="15" t="s">
        <v>300</v>
      </c>
      <c r="AR57" s="15">
        <v>0.6</v>
      </c>
      <c r="AS57" s="15">
        <v>29</v>
      </c>
      <c r="AT57" s="15">
        <v>0.28000000000000003</v>
      </c>
      <c r="AU57" s="15">
        <v>1</v>
      </c>
      <c r="AV57" s="15">
        <v>21</v>
      </c>
      <c r="AW57" s="63">
        <v>32.6</v>
      </c>
      <c r="AX57" s="15">
        <v>91</v>
      </c>
      <c r="AY57" s="15">
        <v>0.78</v>
      </c>
      <c r="AZ57" s="15">
        <v>14</v>
      </c>
      <c r="BA57" s="15">
        <v>12</v>
      </c>
      <c r="BB57" s="15">
        <v>28.7</v>
      </c>
      <c r="BC57" s="15">
        <v>55.5</v>
      </c>
      <c r="BD57" s="15">
        <v>8.69</v>
      </c>
      <c r="BE57" s="15">
        <v>81.7</v>
      </c>
      <c r="BF57" s="15" t="s">
        <v>184</v>
      </c>
      <c r="BG57" s="15">
        <v>7</v>
      </c>
      <c r="BH57" s="15" t="s">
        <v>184</v>
      </c>
      <c r="BI57" s="15">
        <v>6.11</v>
      </c>
      <c r="BJ57" s="15">
        <v>2.7</v>
      </c>
      <c r="BK57" s="15">
        <v>448</v>
      </c>
      <c r="BL57" s="15">
        <v>0.92</v>
      </c>
      <c r="BM57" s="15">
        <v>0.52</v>
      </c>
      <c r="BN57" s="15">
        <v>1.1000000000000001</v>
      </c>
      <c r="BO57" s="15">
        <v>12.6</v>
      </c>
      <c r="BP57" s="15">
        <v>0.19</v>
      </c>
      <c r="BQ57" s="15">
        <v>4.01</v>
      </c>
      <c r="BR57" s="15">
        <v>67</v>
      </c>
      <c r="BS57" s="15">
        <v>2</v>
      </c>
      <c r="BT57" s="15">
        <v>16.3</v>
      </c>
      <c r="BU57" s="15">
        <v>1.84</v>
      </c>
      <c r="BV57" s="15">
        <v>24.6</v>
      </c>
      <c r="BW57" s="15">
        <v>552</v>
      </c>
    </row>
    <row r="58" spans="1:75" s="11" customFormat="1" ht="15" customHeight="1">
      <c r="A58" s="88" t="s">
        <v>682</v>
      </c>
      <c r="B58" s="88" t="s">
        <v>152</v>
      </c>
      <c r="C58" s="88" t="str">
        <f t="shared" si="0"/>
        <v>112-24-211-A01</v>
      </c>
      <c r="D58" s="11">
        <v>14</v>
      </c>
      <c r="E58" s="91">
        <v>663266.00369699998</v>
      </c>
      <c r="F58" s="91">
        <v>5722338.9586929996</v>
      </c>
      <c r="G58" s="88">
        <v>1.2</v>
      </c>
      <c r="H58" s="88">
        <v>1.4</v>
      </c>
      <c r="I58" s="88" t="s">
        <v>49</v>
      </c>
      <c r="J58" s="41" t="s">
        <v>156</v>
      </c>
      <c r="K58" s="88" t="s">
        <v>54</v>
      </c>
      <c r="L58" s="88">
        <v>2024</v>
      </c>
      <c r="M58" s="63">
        <v>68.900000000000006</v>
      </c>
      <c r="N58" s="15">
        <v>15.2</v>
      </c>
      <c r="O58" s="15">
        <v>3.53</v>
      </c>
      <c r="P58" s="15">
        <v>0.04</v>
      </c>
      <c r="Q58" s="15">
        <v>0.98</v>
      </c>
      <c r="R58" s="15">
        <v>2.78</v>
      </c>
      <c r="S58" s="15">
        <v>3.88</v>
      </c>
      <c r="T58" s="15">
        <v>3.37</v>
      </c>
      <c r="U58" s="15">
        <v>0.52</v>
      </c>
      <c r="V58" s="15">
        <v>0.23</v>
      </c>
      <c r="W58" s="15">
        <v>1.2</v>
      </c>
      <c r="X58" s="15">
        <v>100.63</v>
      </c>
      <c r="Y58" s="15">
        <v>0.2</v>
      </c>
      <c r="Z58" s="15">
        <v>2.4</v>
      </c>
      <c r="AA58" s="15">
        <v>918</v>
      </c>
      <c r="AB58" s="15">
        <v>1</v>
      </c>
      <c r="AC58" s="15" t="s">
        <v>174</v>
      </c>
      <c r="AD58" s="15">
        <v>0.2</v>
      </c>
      <c r="AE58" s="15">
        <v>67</v>
      </c>
      <c r="AF58" s="15">
        <v>5.4</v>
      </c>
      <c r="AG58" s="15">
        <v>41</v>
      </c>
      <c r="AH58" s="63">
        <v>2.1</v>
      </c>
      <c r="AI58" s="15">
        <v>1.6</v>
      </c>
      <c r="AJ58" s="15">
        <v>2.4500000000000002</v>
      </c>
      <c r="AK58" s="15">
        <v>1.32</v>
      </c>
      <c r="AL58" s="58">
        <v>0.94</v>
      </c>
      <c r="AM58" s="63">
        <v>16.2</v>
      </c>
      <c r="AN58" s="58">
        <v>3.83</v>
      </c>
      <c r="AO58" s="15">
        <v>0.3</v>
      </c>
      <c r="AP58" s="63">
        <v>40</v>
      </c>
      <c r="AQ58" s="15" t="s">
        <v>300</v>
      </c>
      <c r="AR58" s="15">
        <v>0.4</v>
      </c>
      <c r="AS58" s="15">
        <v>32</v>
      </c>
      <c r="AT58" s="15">
        <v>0.21</v>
      </c>
      <c r="AU58" s="15">
        <v>2</v>
      </c>
      <c r="AV58" s="15">
        <v>17</v>
      </c>
      <c r="AW58" s="63">
        <v>28.3</v>
      </c>
      <c r="AX58" s="15">
        <v>18</v>
      </c>
      <c r="AY58" s="15">
        <v>0.56000000000000005</v>
      </c>
      <c r="AZ58" s="15">
        <v>11.2</v>
      </c>
      <c r="BA58" s="15">
        <v>11.5</v>
      </c>
      <c r="BB58" s="15">
        <v>26.7</v>
      </c>
      <c r="BC58" s="15">
        <v>50</v>
      </c>
      <c r="BD58" s="15">
        <v>7.27</v>
      </c>
      <c r="BE58" s="15">
        <v>122</v>
      </c>
      <c r="BF58" s="15" t="s">
        <v>184</v>
      </c>
      <c r="BG58" s="15">
        <v>7</v>
      </c>
      <c r="BH58" s="15">
        <v>5</v>
      </c>
      <c r="BI58" s="15">
        <v>4.62</v>
      </c>
      <c r="BJ58" s="15">
        <v>4.8</v>
      </c>
      <c r="BK58" s="15">
        <v>496</v>
      </c>
      <c r="BL58" s="15">
        <v>0.85</v>
      </c>
      <c r="BM58" s="15">
        <v>0.48</v>
      </c>
      <c r="BN58" s="15">
        <v>1</v>
      </c>
      <c r="BO58" s="15">
        <v>8.64</v>
      </c>
      <c r="BP58" s="15">
        <v>0.21</v>
      </c>
      <c r="BQ58" s="15">
        <v>2.19</v>
      </c>
      <c r="BR58" s="15">
        <v>82</v>
      </c>
      <c r="BS58" s="15">
        <v>1</v>
      </c>
      <c r="BT58" s="15">
        <v>13.4</v>
      </c>
      <c r="BU58" s="15">
        <v>1.4</v>
      </c>
      <c r="BV58" s="15">
        <v>31</v>
      </c>
      <c r="BW58" s="15">
        <v>356</v>
      </c>
    </row>
    <row r="59" spans="1:75" s="11" customFormat="1" ht="15" customHeight="1">
      <c r="A59" s="88" t="s">
        <v>683</v>
      </c>
      <c r="B59" s="88" t="s">
        <v>152</v>
      </c>
      <c r="C59" s="88" t="str">
        <f t="shared" si="0"/>
        <v>112-24-213-A01</v>
      </c>
      <c r="D59" s="11">
        <v>14</v>
      </c>
      <c r="E59" s="91">
        <v>683171.317392</v>
      </c>
      <c r="F59" s="91">
        <v>5689850.4290540004</v>
      </c>
      <c r="G59" s="88">
        <v>0.8</v>
      </c>
      <c r="H59" s="88">
        <v>0.9</v>
      </c>
      <c r="I59" s="88" t="s">
        <v>49</v>
      </c>
      <c r="J59" s="41" t="s">
        <v>156</v>
      </c>
      <c r="K59" s="88" t="s">
        <v>54</v>
      </c>
      <c r="L59" s="88">
        <v>2024</v>
      </c>
      <c r="M59" s="63">
        <v>65</v>
      </c>
      <c r="N59" s="15">
        <v>15.1</v>
      </c>
      <c r="O59" s="15">
        <v>5.14</v>
      </c>
      <c r="P59" s="15">
        <v>0.08</v>
      </c>
      <c r="Q59" s="15">
        <v>2.71</v>
      </c>
      <c r="R59" s="15">
        <v>3.49</v>
      </c>
      <c r="S59" s="15">
        <v>3.22</v>
      </c>
      <c r="T59" s="15">
        <v>3.42</v>
      </c>
      <c r="U59" s="15">
        <v>0.63</v>
      </c>
      <c r="V59" s="15">
        <v>0.28000000000000003</v>
      </c>
      <c r="W59" s="15">
        <v>2.8</v>
      </c>
      <c r="X59" s="15">
        <v>101.87</v>
      </c>
      <c r="Y59" s="15">
        <v>0.2</v>
      </c>
      <c r="Z59" s="15">
        <v>2.2000000000000002</v>
      </c>
      <c r="AA59" s="15">
        <v>673</v>
      </c>
      <c r="AB59" s="15">
        <v>2.2999999999999998</v>
      </c>
      <c r="AC59" s="15">
        <v>0.1</v>
      </c>
      <c r="AD59" s="15">
        <v>0.2</v>
      </c>
      <c r="AE59" s="15">
        <v>74</v>
      </c>
      <c r="AF59" s="15">
        <v>15</v>
      </c>
      <c r="AG59" s="15">
        <v>118</v>
      </c>
      <c r="AH59" s="63">
        <v>4.9000000000000004</v>
      </c>
      <c r="AI59" s="15">
        <v>6.2</v>
      </c>
      <c r="AJ59" s="15">
        <v>3.37</v>
      </c>
      <c r="AK59" s="15">
        <v>1.7</v>
      </c>
      <c r="AL59" s="58">
        <v>1.23</v>
      </c>
      <c r="AM59" s="63">
        <v>17.2</v>
      </c>
      <c r="AN59" s="58">
        <v>4.8499999999999996</v>
      </c>
      <c r="AO59" s="15">
        <v>0.2</v>
      </c>
      <c r="AP59" s="63">
        <v>41.2</v>
      </c>
      <c r="AQ59" s="15" t="s">
        <v>300</v>
      </c>
      <c r="AR59" s="15">
        <v>0.6</v>
      </c>
      <c r="AS59" s="15">
        <v>33</v>
      </c>
      <c r="AT59" s="15">
        <v>0.24</v>
      </c>
      <c r="AU59" s="15">
        <v>2.2000000000000002</v>
      </c>
      <c r="AV59" s="15">
        <v>17</v>
      </c>
      <c r="AW59" s="63">
        <v>31.1</v>
      </c>
      <c r="AX59" s="15">
        <v>57</v>
      </c>
      <c r="AY59" s="15">
        <v>0.56000000000000005</v>
      </c>
      <c r="AZ59" s="15">
        <v>9.18</v>
      </c>
      <c r="BA59" s="15">
        <v>9.08</v>
      </c>
      <c r="BB59" s="15">
        <v>23.2</v>
      </c>
      <c r="BC59" s="15">
        <v>42</v>
      </c>
      <c r="BD59" s="15">
        <v>7.66</v>
      </c>
      <c r="BE59" s="15">
        <v>117</v>
      </c>
      <c r="BF59" s="15" t="s">
        <v>184</v>
      </c>
      <c r="BG59" s="15">
        <v>11</v>
      </c>
      <c r="BH59" s="15">
        <v>9</v>
      </c>
      <c r="BI59" s="15">
        <v>6.35</v>
      </c>
      <c r="BJ59" s="15">
        <v>3.5</v>
      </c>
      <c r="BK59" s="15">
        <v>404</v>
      </c>
      <c r="BL59" s="15">
        <v>0.94</v>
      </c>
      <c r="BM59" s="15">
        <v>0.62</v>
      </c>
      <c r="BN59" s="15">
        <v>0.2</v>
      </c>
      <c r="BO59" s="15">
        <v>11.1</v>
      </c>
      <c r="BP59" s="15">
        <v>0.2</v>
      </c>
      <c r="BQ59" s="15">
        <v>2.16</v>
      </c>
      <c r="BR59" s="15">
        <v>102</v>
      </c>
      <c r="BS59" s="15">
        <v>1</v>
      </c>
      <c r="BT59" s="15">
        <v>16.8</v>
      </c>
      <c r="BU59" s="15">
        <v>1.82</v>
      </c>
      <c r="BV59" s="15">
        <v>51.5</v>
      </c>
      <c r="BW59" s="15">
        <v>357</v>
      </c>
    </row>
    <row r="60" spans="1:75" s="11" customFormat="1" ht="15" customHeight="1">
      <c r="A60" s="88" t="s">
        <v>684</v>
      </c>
      <c r="B60" s="88" t="s">
        <v>152</v>
      </c>
      <c r="C60" s="88" t="str">
        <f t="shared" si="0"/>
        <v>112-24-214-A01</v>
      </c>
      <c r="D60" s="11">
        <v>14</v>
      </c>
      <c r="E60" s="91">
        <v>686875.76381899999</v>
      </c>
      <c r="F60" s="91">
        <v>5684405.7696730001</v>
      </c>
      <c r="G60" s="88">
        <v>1.1000000000000001</v>
      </c>
      <c r="H60" s="88">
        <v>1.3</v>
      </c>
      <c r="I60" s="88" t="s">
        <v>49</v>
      </c>
      <c r="J60" s="41" t="s">
        <v>156</v>
      </c>
      <c r="K60" s="88" t="s">
        <v>54</v>
      </c>
      <c r="L60" s="88">
        <v>2024</v>
      </c>
      <c r="M60" s="63">
        <v>69.2</v>
      </c>
      <c r="N60" s="15">
        <v>14.1</v>
      </c>
      <c r="O60" s="15">
        <v>3.96</v>
      </c>
      <c r="P60" s="15">
        <v>0.05</v>
      </c>
      <c r="Q60" s="15">
        <v>1.04</v>
      </c>
      <c r="R60" s="15">
        <v>3.22</v>
      </c>
      <c r="S60" s="15">
        <v>3.79</v>
      </c>
      <c r="T60" s="15">
        <v>2.76</v>
      </c>
      <c r="U60" s="15">
        <v>0.48</v>
      </c>
      <c r="V60" s="15">
        <v>0.2</v>
      </c>
      <c r="W60" s="15">
        <v>1.1000000000000001</v>
      </c>
      <c r="X60" s="15">
        <v>99.9</v>
      </c>
      <c r="Y60" s="15">
        <v>0.4</v>
      </c>
      <c r="Z60" s="15">
        <v>1.9</v>
      </c>
      <c r="AA60" s="15">
        <v>626</v>
      </c>
      <c r="AB60" s="15">
        <v>1.7</v>
      </c>
      <c r="AC60" s="15">
        <v>0.2</v>
      </c>
      <c r="AD60" s="15">
        <v>0.5</v>
      </c>
      <c r="AE60" s="15">
        <v>89</v>
      </c>
      <c r="AF60" s="15">
        <v>7.3</v>
      </c>
      <c r="AG60" s="15">
        <v>70</v>
      </c>
      <c r="AH60" s="63">
        <v>1.7</v>
      </c>
      <c r="AI60" s="15">
        <v>2.9</v>
      </c>
      <c r="AJ60" s="15">
        <v>2.77</v>
      </c>
      <c r="AK60" s="15">
        <v>1.53</v>
      </c>
      <c r="AL60" s="58">
        <v>1.36</v>
      </c>
      <c r="AM60" s="63">
        <v>14.8</v>
      </c>
      <c r="AN60" s="58">
        <v>4.7</v>
      </c>
      <c r="AO60" s="15">
        <v>0.2</v>
      </c>
      <c r="AP60" s="63">
        <v>52.8</v>
      </c>
      <c r="AQ60" s="15">
        <v>0.3</v>
      </c>
      <c r="AR60" s="15">
        <v>0.5</v>
      </c>
      <c r="AS60" s="15">
        <v>42</v>
      </c>
      <c r="AT60" s="15">
        <v>0.21</v>
      </c>
      <c r="AU60" s="15">
        <v>1.8</v>
      </c>
      <c r="AV60" s="15">
        <v>33</v>
      </c>
      <c r="AW60" s="63">
        <v>35</v>
      </c>
      <c r="AX60" s="15">
        <v>24</v>
      </c>
      <c r="AY60" s="15">
        <v>0.52</v>
      </c>
      <c r="AZ60" s="15">
        <v>10.7</v>
      </c>
      <c r="BA60" s="15">
        <v>10.7</v>
      </c>
      <c r="BB60" s="15">
        <v>25.1</v>
      </c>
      <c r="BC60" s="15">
        <v>47</v>
      </c>
      <c r="BD60" s="15">
        <v>9.5</v>
      </c>
      <c r="BE60" s="15">
        <v>81.2</v>
      </c>
      <c r="BF60" s="15" t="s">
        <v>184</v>
      </c>
      <c r="BG60" s="15">
        <v>7</v>
      </c>
      <c r="BH60" s="15" t="s">
        <v>184</v>
      </c>
      <c r="BI60" s="15">
        <v>5.77</v>
      </c>
      <c r="BJ60" s="15">
        <v>4.2</v>
      </c>
      <c r="BK60" s="15">
        <v>473</v>
      </c>
      <c r="BL60" s="15">
        <v>1.08</v>
      </c>
      <c r="BM60" s="15">
        <v>0.49</v>
      </c>
      <c r="BN60" s="15">
        <v>0.9</v>
      </c>
      <c r="BO60" s="15">
        <v>8.16</v>
      </c>
      <c r="BP60" s="15">
        <v>0.2</v>
      </c>
      <c r="BQ60" s="15">
        <v>2.2599999999999998</v>
      </c>
      <c r="BR60" s="15">
        <v>82</v>
      </c>
      <c r="BS60" s="15">
        <v>1</v>
      </c>
      <c r="BT60" s="15">
        <v>15.3</v>
      </c>
      <c r="BU60" s="15">
        <v>1.6</v>
      </c>
      <c r="BV60" s="15">
        <v>18.600000000000001</v>
      </c>
      <c r="BW60" s="15">
        <v>460</v>
      </c>
    </row>
    <row r="61" spans="1:75" s="11" customFormat="1" ht="15" customHeight="1">
      <c r="A61" s="88" t="s">
        <v>685</v>
      </c>
      <c r="B61" s="88" t="s">
        <v>152</v>
      </c>
      <c r="C61" s="88" t="str">
        <f t="shared" si="0"/>
        <v>112-24-215-A01</v>
      </c>
      <c r="D61" s="11">
        <v>14</v>
      </c>
      <c r="E61" s="91">
        <v>669754.47321099997</v>
      </c>
      <c r="F61" s="91">
        <v>5714315.4449880002</v>
      </c>
      <c r="G61" s="88">
        <v>0.5</v>
      </c>
      <c r="H61" s="88">
        <v>0.7</v>
      </c>
      <c r="I61" s="88" t="s">
        <v>49</v>
      </c>
      <c r="J61" s="41" t="s">
        <v>156</v>
      </c>
      <c r="K61" s="88" t="s">
        <v>54</v>
      </c>
      <c r="L61" s="88">
        <v>2024</v>
      </c>
      <c r="M61" s="63">
        <v>63.6</v>
      </c>
      <c r="N61" s="15">
        <v>16.100000000000001</v>
      </c>
      <c r="O61" s="15">
        <v>4.59</v>
      </c>
      <c r="P61" s="15">
        <v>0.05</v>
      </c>
      <c r="Q61" s="15">
        <v>1.1200000000000001</v>
      </c>
      <c r="R61" s="15">
        <v>2.58</v>
      </c>
      <c r="S61" s="15">
        <v>3.49</v>
      </c>
      <c r="T61" s="15">
        <v>3.42</v>
      </c>
      <c r="U61" s="15">
        <v>0.61</v>
      </c>
      <c r="V61" s="15">
        <v>0.33</v>
      </c>
      <c r="W61" s="15">
        <v>3.6</v>
      </c>
      <c r="X61" s="15">
        <v>99.49</v>
      </c>
      <c r="Y61" s="15">
        <v>0.3</v>
      </c>
      <c r="Z61" s="15">
        <v>7.6</v>
      </c>
      <c r="AA61" s="15">
        <v>839</v>
      </c>
      <c r="AB61" s="15">
        <v>1.7</v>
      </c>
      <c r="AC61" s="15">
        <v>0.2</v>
      </c>
      <c r="AD61" s="15">
        <v>0.3</v>
      </c>
      <c r="AE61" s="15">
        <v>105</v>
      </c>
      <c r="AF61" s="15">
        <v>11</v>
      </c>
      <c r="AG61" s="15">
        <v>40</v>
      </c>
      <c r="AH61" s="63">
        <v>3</v>
      </c>
      <c r="AI61" s="15">
        <v>2.9</v>
      </c>
      <c r="AJ61" s="15">
        <v>2.4700000000000002</v>
      </c>
      <c r="AK61" s="15">
        <v>1.32</v>
      </c>
      <c r="AL61" s="58">
        <v>1.34</v>
      </c>
      <c r="AM61" s="63">
        <v>17.399999999999999</v>
      </c>
      <c r="AN61" s="58">
        <v>4.42</v>
      </c>
      <c r="AO61" s="15">
        <v>0.3</v>
      </c>
      <c r="AP61" s="63">
        <v>39.4</v>
      </c>
      <c r="AQ61" s="15" t="s">
        <v>300</v>
      </c>
      <c r="AR61" s="15">
        <v>0.5</v>
      </c>
      <c r="AS61" s="15">
        <v>39</v>
      </c>
      <c r="AT61" s="15">
        <v>0.23</v>
      </c>
      <c r="AU61" s="15">
        <v>1.9</v>
      </c>
      <c r="AV61" s="15">
        <v>23</v>
      </c>
      <c r="AW61" s="63">
        <v>38.700000000000003</v>
      </c>
      <c r="AX61" s="15">
        <v>23</v>
      </c>
      <c r="AY61" s="15">
        <v>0.65</v>
      </c>
      <c r="AZ61" s="15">
        <v>12.2</v>
      </c>
      <c r="BA61" s="15">
        <v>11.1</v>
      </c>
      <c r="BB61" s="15">
        <v>26.3</v>
      </c>
      <c r="BC61" s="15">
        <v>50.3</v>
      </c>
      <c r="BD61" s="15">
        <v>10.8</v>
      </c>
      <c r="BE61" s="15">
        <v>119</v>
      </c>
      <c r="BF61" s="15" t="s">
        <v>184</v>
      </c>
      <c r="BG61" s="15">
        <v>7</v>
      </c>
      <c r="BH61" s="15" t="s">
        <v>184</v>
      </c>
      <c r="BI61" s="15">
        <v>6.33</v>
      </c>
      <c r="BJ61" s="15">
        <v>2.9</v>
      </c>
      <c r="BK61" s="15">
        <v>461</v>
      </c>
      <c r="BL61" s="15">
        <v>0.96</v>
      </c>
      <c r="BM61" s="15">
        <v>0.56999999999999995</v>
      </c>
      <c r="BN61" s="15">
        <v>1</v>
      </c>
      <c r="BO61" s="15">
        <v>14.3</v>
      </c>
      <c r="BP61" s="15">
        <v>0.17</v>
      </c>
      <c r="BQ61" s="15">
        <v>2.4300000000000002</v>
      </c>
      <c r="BR61" s="15">
        <v>81</v>
      </c>
      <c r="BS61" s="15">
        <v>2</v>
      </c>
      <c r="BT61" s="15">
        <v>14.9</v>
      </c>
      <c r="BU61" s="15">
        <v>1.57</v>
      </c>
      <c r="BV61" s="15">
        <v>41.3</v>
      </c>
      <c r="BW61" s="15">
        <v>356</v>
      </c>
    </row>
    <row r="62" spans="1:75" s="11" customFormat="1" ht="15" customHeight="1">
      <c r="A62" s="88" t="s">
        <v>686</v>
      </c>
      <c r="B62" s="88" t="s">
        <v>152</v>
      </c>
      <c r="C62" s="88" t="str">
        <f t="shared" si="0"/>
        <v>112-24-218-A01</v>
      </c>
      <c r="D62" s="11">
        <v>14</v>
      </c>
      <c r="E62" s="91">
        <v>669974.41454599996</v>
      </c>
      <c r="F62" s="91">
        <v>5714153.0586249996</v>
      </c>
      <c r="G62" s="88">
        <v>0.3</v>
      </c>
      <c r="H62" s="88">
        <v>0.6</v>
      </c>
      <c r="I62" s="26" t="s">
        <v>369</v>
      </c>
      <c r="J62" s="41" t="s">
        <v>156</v>
      </c>
      <c r="K62" s="88" t="s">
        <v>372</v>
      </c>
      <c r="L62" s="88">
        <v>2024</v>
      </c>
      <c r="M62" s="63">
        <v>61.4</v>
      </c>
      <c r="N62" s="15">
        <v>15.6</v>
      </c>
      <c r="O62" s="15">
        <v>5.8</v>
      </c>
      <c r="P62" s="15">
        <v>0.05</v>
      </c>
      <c r="Q62" s="15">
        <v>1.45</v>
      </c>
      <c r="R62" s="15">
        <v>1.73</v>
      </c>
      <c r="S62" s="15">
        <v>2.34</v>
      </c>
      <c r="T62" s="15">
        <v>2.74</v>
      </c>
      <c r="U62" s="15">
        <v>0.73</v>
      </c>
      <c r="V62" s="15">
        <v>0.17</v>
      </c>
      <c r="W62" s="15">
        <v>6.9</v>
      </c>
      <c r="X62" s="15">
        <v>98.91</v>
      </c>
      <c r="Y62" s="15">
        <v>0.2</v>
      </c>
      <c r="Z62" s="15">
        <v>2</v>
      </c>
      <c r="AA62" s="15">
        <v>722</v>
      </c>
      <c r="AB62" s="15">
        <v>2.1</v>
      </c>
      <c r="AC62" s="15" t="s">
        <v>174</v>
      </c>
      <c r="AD62" s="15">
        <v>0.2</v>
      </c>
      <c r="AE62" s="15">
        <v>76</v>
      </c>
      <c r="AF62" s="15">
        <v>14</v>
      </c>
      <c r="AG62" s="15">
        <v>54</v>
      </c>
      <c r="AH62" s="63">
        <v>5.6</v>
      </c>
      <c r="AI62" s="15">
        <v>4.2</v>
      </c>
      <c r="AJ62" s="15">
        <v>2.5499999999999998</v>
      </c>
      <c r="AK62" s="15">
        <v>1.1399999999999999</v>
      </c>
      <c r="AL62" s="58">
        <v>0.94</v>
      </c>
      <c r="AM62" s="63">
        <v>20.3</v>
      </c>
      <c r="AN62" s="58">
        <v>3.85</v>
      </c>
      <c r="AO62" s="15">
        <v>0.2</v>
      </c>
      <c r="AP62" s="63">
        <v>26.7</v>
      </c>
      <c r="AQ62" s="15" t="s">
        <v>300</v>
      </c>
      <c r="AR62" s="15">
        <v>0.5</v>
      </c>
      <c r="AS62" s="15">
        <v>32</v>
      </c>
      <c r="AT62" s="15">
        <v>0.21</v>
      </c>
      <c r="AU62" s="15">
        <v>2.2000000000000002</v>
      </c>
      <c r="AV62" s="15">
        <v>22</v>
      </c>
      <c r="AW62" s="63">
        <v>28.1</v>
      </c>
      <c r="AX62" s="15">
        <v>30</v>
      </c>
      <c r="AY62" s="15">
        <v>1.3</v>
      </c>
      <c r="AZ62" s="15">
        <v>21</v>
      </c>
      <c r="BA62" s="15">
        <v>19.600000000000001</v>
      </c>
      <c r="BB62" s="15">
        <v>47.8</v>
      </c>
      <c r="BC62" s="15">
        <v>89.7</v>
      </c>
      <c r="BD62" s="15">
        <v>7.55</v>
      </c>
      <c r="BE62" s="15">
        <v>117</v>
      </c>
      <c r="BF62" s="15" t="s">
        <v>184</v>
      </c>
      <c r="BG62" s="15">
        <v>8</v>
      </c>
      <c r="BH62" s="15" t="s">
        <v>184</v>
      </c>
      <c r="BI62" s="15">
        <v>4.97</v>
      </c>
      <c r="BJ62" s="15">
        <v>3.9</v>
      </c>
      <c r="BK62" s="15">
        <v>318</v>
      </c>
      <c r="BL62" s="15">
        <v>1.18</v>
      </c>
      <c r="BM62" s="15">
        <v>0.51</v>
      </c>
      <c r="BN62" s="15">
        <v>0.2</v>
      </c>
      <c r="BO62" s="15">
        <v>10.6</v>
      </c>
      <c r="BP62" s="15">
        <v>0.13</v>
      </c>
      <c r="BQ62" s="15">
        <v>2.0299999999999998</v>
      </c>
      <c r="BR62" s="15">
        <v>96</v>
      </c>
      <c r="BS62" s="15">
        <v>2</v>
      </c>
      <c r="BT62" s="15">
        <v>12.2</v>
      </c>
      <c r="BU62" s="15">
        <v>1.34</v>
      </c>
      <c r="BV62" s="15">
        <v>99.7</v>
      </c>
      <c r="BW62" s="15">
        <v>225</v>
      </c>
    </row>
    <row r="63" spans="1:75" s="11" customFormat="1" ht="15" customHeight="1">
      <c r="A63" s="88" t="s">
        <v>687</v>
      </c>
      <c r="B63" s="88" t="s">
        <v>152</v>
      </c>
      <c r="C63" s="88" t="str">
        <f t="shared" si="0"/>
        <v>112-24-219-A01</v>
      </c>
      <c r="D63" s="11">
        <v>14</v>
      </c>
      <c r="E63" s="91">
        <v>669997.44765700004</v>
      </c>
      <c r="F63" s="91">
        <v>5713915.2801679997</v>
      </c>
      <c r="G63" s="88">
        <v>0.6</v>
      </c>
      <c r="H63" s="88">
        <v>1</v>
      </c>
      <c r="I63" s="88" t="s">
        <v>49</v>
      </c>
      <c r="J63" s="41" t="s">
        <v>156</v>
      </c>
      <c r="K63" s="88" t="s">
        <v>372</v>
      </c>
      <c r="L63" s="88">
        <v>2024</v>
      </c>
      <c r="M63" s="63">
        <v>66.7</v>
      </c>
      <c r="N63" s="15">
        <v>15.2</v>
      </c>
      <c r="O63" s="15">
        <v>3.33</v>
      </c>
      <c r="P63" s="15">
        <v>0.04</v>
      </c>
      <c r="Q63" s="15">
        <v>0.94</v>
      </c>
      <c r="R63" s="15">
        <v>2.33</v>
      </c>
      <c r="S63" s="15">
        <v>3.4</v>
      </c>
      <c r="T63" s="15">
        <v>3</v>
      </c>
      <c r="U63" s="15">
        <v>0.56999999999999995</v>
      </c>
      <c r="V63" s="15">
        <v>0.17</v>
      </c>
      <c r="W63" s="15">
        <v>2.9</v>
      </c>
      <c r="X63" s="15">
        <v>98.58</v>
      </c>
      <c r="Y63" s="15">
        <v>0.2</v>
      </c>
      <c r="Z63" s="15">
        <v>1.4</v>
      </c>
      <c r="AA63" s="15">
        <v>795</v>
      </c>
      <c r="AB63" s="15">
        <v>1.4</v>
      </c>
      <c r="AC63" s="15" t="s">
        <v>174</v>
      </c>
      <c r="AD63" s="15">
        <v>0.3</v>
      </c>
      <c r="AE63" s="15">
        <v>141</v>
      </c>
      <c r="AF63" s="15">
        <v>6.1</v>
      </c>
      <c r="AG63" s="15">
        <v>39</v>
      </c>
      <c r="AH63" s="63">
        <v>2.1</v>
      </c>
      <c r="AI63" s="15">
        <v>2.7</v>
      </c>
      <c r="AJ63" s="15">
        <v>5.3</v>
      </c>
      <c r="AK63" s="15">
        <v>1.85</v>
      </c>
      <c r="AL63" s="58">
        <v>1.21</v>
      </c>
      <c r="AM63" s="63">
        <v>16.100000000000001</v>
      </c>
      <c r="AN63" s="58">
        <v>11.6</v>
      </c>
      <c r="AO63" s="15">
        <v>0.1</v>
      </c>
      <c r="AP63" s="63">
        <v>47.2</v>
      </c>
      <c r="AQ63" s="15" t="s">
        <v>300</v>
      </c>
      <c r="AR63" s="15">
        <v>0.7</v>
      </c>
      <c r="AS63" s="15">
        <v>39</v>
      </c>
      <c r="AT63" s="15">
        <v>0.24</v>
      </c>
      <c r="AU63" s="15">
        <v>1.4</v>
      </c>
      <c r="AV63" s="15">
        <v>22</v>
      </c>
      <c r="AW63" s="63">
        <v>33.9</v>
      </c>
      <c r="AX63" s="15">
        <v>18</v>
      </c>
      <c r="AY63" s="15">
        <v>0.71</v>
      </c>
      <c r="AZ63" s="15">
        <v>9.1999999999999993</v>
      </c>
      <c r="BA63" s="15">
        <v>8.4</v>
      </c>
      <c r="BB63" s="15">
        <v>21.3</v>
      </c>
      <c r="BC63" s="15">
        <v>39.6</v>
      </c>
      <c r="BD63" s="15">
        <v>8.94</v>
      </c>
      <c r="BE63" s="15">
        <v>84.3</v>
      </c>
      <c r="BF63" s="15" t="s">
        <v>184</v>
      </c>
      <c r="BG63" s="15">
        <v>7</v>
      </c>
      <c r="BH63" s="15" t="s">
        <v>184</v>
      </c>
      <c r="BI63" s="15">
        <v>9.4499999999999993</v>
      </c>
      <c r="BJ63" s="15">
        <v>2.5</v>
      </c>
      <c r="BK63" s="15">
        <v>446</v>
      </c>
      <c r="BL63" s="15">
        <v>0.97</v>
      </c>
      <c r="BM63" s="15">
        <v>1.07</v>
      </c>
      <c r="BN63" s="15" t="s">
        <v>174</v>
      </c>
      <c r="BO63" s="15">
        <v>12.2</v>
      </c>
      <c r="BP63" s="15">
        <v>0.23</v>
      </c>
      <c r="BQ63" s="15">
        <v>3.51</v>
      </c>
      <c r="BR63" s="15">
        <v>62</v>
      </c>
      <c r="BS63" s="15">
        <v>1</v>
      </c>
      <c r="BT63" s="15">
        <v>21.1</v>
      </c>
      <c r="BU63" s="15">
        <v>1.52</v>
      </c>
      <c r="BV63" s="15">
        <v>22.1</v>
      </c>
      <c r="BW63" s="15">
        <v>428</v>
      </c>
    </row>
    <row r="64" spans="1:75" s="11" customFormat="1" ht="15" customHeight="1">
      <c r="A64" s="88" t="s">
        <v>688</v>
      </c>
      <c r="B64" s="88" t="s">
        <v>152</v>
      </c>
      <c r="C64" s="88" t="str">
        <f t="shared" si="0"/>
        <v>112-24-220-A01</v>
      </c>
      <c r="D64" s="11">
        <v>14</v>
      </c>
      <c r="E64" s="91">
        <v>670249.33332099998</v>
      </c>
      <c r="F64" s="91">
        <v>5713908.0379389999</v>
      </c>
      <c r="G64" s="88">
        <v>0.6</v>
      </c>
      <c r="H64" s="88">
        <v>1.1000000000000001</v>
      </c>
      <c r="I64" s="88" t="s">
        <v>49</v>
      </c>
      <c r="J64" s="41" t="s">
        <v>156</v>
      </c>
      <c r="K64" s="88" t="s">
        <v>372</v>
      </c>
      <c r="L64" s="88">
        <v>2024</v>
      </c>
      <c r="M64" s="63">
        <v>63.6</v>
      </c>
      <c r="N64" s="15">
        <v>16.5</v>
      </c>
      <c r="O64" s="15">
        <v>4.99</v>
      </c>
      <c r="P64" s="15">
        <v>0.04</v>
      </c>
      <c r="Q64" s="15">
        <v>1.06</v>
      </c>
      <c r="R64" s="15">
        <v>2.15</v>
      </c>
      <c r="S64" s="15">
        <v>3.02</v>
      </c>
      <c r="T64" s="15">
        <v>2.96</v>
      </c>
      <c r="U64" s="15">
        <v>0.67</v>
      </c>
      <c r="V64" s="15">
        <v>0.18</v>
      </c>
      <c r="W64" s="15">
        <v>5.4</v>
      </c>
      <c r="X64" s="15">
        <v>100.57</v>
      </c>
      <c r="Y64" s="15">
        <v>1.2</v>
      </c>
      <c r="Z64" s="15">
        <v>2.2999999999999998</v>
      </c>
      <c r="AA64" s="15">
        <v>811</v>
      </c>
      <c r="AB64" s="15">
        <v>2.2999999999999998</v>
      </c>
      <c r="AC64" s="15" t="s">
        <v>174</v>
      </c>
      <c r="AD64" s="15">
        <v>0.3</v>
      </c>
      <c r="AE64" s="15">
        <v>158</v>
      </c>
      <c r="AF64" s="15">
        <v>8.4</v>
      </c>
      <c r="AG64" s="15">
        <v>48</v>
      </c>
      <c r="AH64" s="63">
        <v>3.7</v>
      </c>
      <c r="AI64" s="15">
        <v>5.2</v>
      </c>
      <c r="AJ64" s="15">
        <v>4.28</v>
      </c>
      <c r="AK64" s="15">
        <v>1.93</v>
      </c>
      <c r="AL64" s="58">
        <v>1.76</v>
      </c>
      <c r="AM64" s="63">
        <v>18.100000000000001</v>
      </c>
      <c r="AN64" s="58">
        <v>7.83</v>
      </c>
      <c r="AO64" s="15">
        <v>0.2</v>
      </c>
      <c r="AP64" s="63">
        <v>52.8</v>
      </c>
      <c r="AQ64" s="15">
        <v>0.5</v>
      </c>
      <c r="AR64" s="15">
        <v>0.8</v>
      </c>
      <c r="AS64" s="15">
        <v>66</v>
      </c>
      <c r="AT64" s="15">
        <v>0.28999999999999998</v>
      </c>
      <c r="AU64" s="15">
        <v>2.2000000000000002</v>
      </c>
      <c r="AV64" s="15">
        <v>21</v>
      </c>
      <c r="AW64" s="63">
        <v>55.2</v>
      </c>
      <c r="AX64" s="15">
        <v>28</v>
      </c>
      <c r="AY64" s="15">
        <v>0.75</v>
      </c>
      <c r="AZ64" s="15">
        <v>12</v>
      </c>
      <c r="BA64" s="15">
        <v>11.5</v>
      </c>
      <c r="BB64" s="15">
        <v>26.6</v>
      </c>
      <c r="BC64" s="15">
        <v>50.8</v>
      </c>
      <c r="BD64" s="15">
        <v>15.2</v>
      </c>
      <c r="BE64" s="15">
        <v>96.3</v>
      </c>
      <c r="BF64" s="15" t="s">
        <v>184</v>
      </c>
      <c r="BG64" s="15">
        <v>8</v>
      </c>
      <c r="BH64" s="15" t="s">
        <v>184</v>
      </c>
      <c r="BI64" s="15">
        <v>8.43</v>
      </c>
      <c r="BJ64" s="15">
        <v>2.7</v>
      </c>
      <c r="BK64" s="15">
        <v>396</v>
      </c>
      <c r="BL64" s="15">
        <v>1.04</v>
      </c>
      <c r="BM64" s="15">
        <v>0.83</v>
      </c>
      <c r="BN64" s="15">
        <v>0.7</v>
      </c>
      <c r="BO64" s="15">
        <v>17.899999999999999</v>
      </c>
      <c r="BP64" s="15">
        <v>0.3</v>
      </c>
      <c r="BQ64" s="15">
        <v>5.56</v>
      </c>
      <c r="BR64" s="15">
        <v>106</v>
      </c>
      <c r="BS64" s="15">
        <v>2</v>
      </c>
      <c r="BT64" s="15">
        <v>20</v>
      </c>
      <c r="BU64" s="15">
        <v>2.08</v>
      </c>
      <c r="BV64" s="15">
        <v>54.4</v>
      </c>
      <c r="BW64" s="15">
        <v>468</v>
      </c>
    </row>
    <row r="65" spans="1:75" s="11" customFormat="1" ht="15" customHeight="1">
      <c r="A65" s="88" t="s">
        <v>689</v>
      </c>
      <c r="B65" s="88" t="s">
        <v>152</v>
      </c>
      <c r="C65" s="88" t="str">
        <f t="shared" si="0"/>
        <v>112-24-221-A01</v>
      </c>
      <c r="D65" s="11">
        <v>14</v>
      </c>
      <c r="E65" s="91">
        <v>687209.43531199999</v>
      </c>
      <c r="F65" s="91">
        <v>5684039.5493759997</v>
      </c>
      <c r="G65" s="88">
        <v>0.5</v>
      </c>
      <c r="H65" s="88">
        <v>0.7</v>
      </c>
      <c r="I65" s="88" t="s">
        <v>49</v>
      </c>
      <c r="J65" s="41" t="s">
        <v>156</v>
      </c>
      <c r="K65" s="88" t="s">
        <v>54</v>
      </c>
      <c r="L65" s="88">
        <v>2024</v>
      </c>
      <c r="M65" s="63">
        <v>70.400000000000006</v>
      </c>
      <c r="N65" s="15">
        <v>15.2</v>
      </c>
      <c r="O65" s="15">
        <v>3.14</v>
      </c>
      <c r="P65" s="15">
        <v>0.04</v>
      </c>
      <c r="Q65" s="15">
        <v>0.98</v>
      </c>
      <c r="R65" s="15">
        <v>2.46</v>
      </c>
      <c r="S65" s="15">
        <v>3.52</v>
      </c>
      <c r="T65" s="15">
        <v>2.78</v>
      </c>
      <c r="U65" s="15">
        <v>0.39</v>
      </c>
      <c r="V65" s="15">
        <v>0.1</v>
      </c>
      <c r="W65" s="15">
        <v>2.2000000000000002</v>
      </c>
      <c r="X65" s="15">
        <v>101.21</v>
      </c>
      <c r="Y65" s="15">
        <v>0.2</v>
      </c>
      <c r="Z65" s="15">
        <v>1.5</v>
      </c>
      <c r="AA65" s="15">
        <v>641</v>
      </c>
      <c r="AB65" s="15">
        <v>1.7</v>
      </c>
      <c r="AC65" s="15">
        <v>0.1</v>
      </c>
      <c r="AD65" s="15">
        <v>0.3</v>
      </c>
      <c r="AE65" s="15">
        <v>52</v>
      </c>
      <c r="AF65" s="15">
        <v>6.7</v>
      </c>
      <c r="AG65" s="15">
        <v>53</v>
      </c>
      <c r="AH65" s="63">
        <v>1.7</v>
      </c>
      <c r="AI65" s="15">
        <v>4.7</v>
      </c>
      <c r="AJ65" s="15">
        <v>1.62</v>
      </c>
      <c r="AK65" s="15">
        <v>1.23</v>
      </c>
      <c r="AL65" s="58">
        <v>0.75</v>
      </c>
      <c r="AM65" s="63">
        <v>15.4</v>
      </c>
      <c r="AN65" s="58">
        <v>3.09</v>
      </c>
      <c r="AO65" s="15">
        <v>0.2</v>
      </c>
      <c r="AP65" s="63">
        <v>36.6</v>
      </c>
      <c r="AQ65" s="15" t="s">
        <v>300</v>
      </c>
      <c r="AR65" s="15">
        <v>0.4</v>
      </c>
      <c r="AS65" s="15">
        <v>15</v>
      </c>
      <c r="AT65" s="15">
        <v>0.19</v>
      </c>
      <c r="AU65" s="15">
        <v>1.6</v>
      </c>
      <c r="AV65" s="15">
        <v>16</v>
      </c>
      <c r="AW65" s="63">
        <v>14.7</v>
      </c>
      <c r="AX65" s="15">
        <v>28</v>
      </c>
      <c r="AY65" s="15">
        <v>0.62</v>
      </c>
      <c r="AZ65" s="15">
        <v>9.25</v>
      </c>
      <c r="BA65" s="15">
        <v>8.9499999999999993</v>
      </c>
      <c r="BB65" s="15">
        <v>21.7</v>
      </c>
      <c r="BC65" s="15">
        <v>40.5</v>
      </c>
      <c r="BD65" s="15">
        <v>3.98</v>
      </c>
      <c r="BE65" s="15">
        <v>81.8</v>
      </c>
      <c r="BF65" s="15" t="s">
        <v>184</v>
      </c>
      <c r="BG65" s="15">
        <v>6</v>
      </c>
      <c r="BH65" s="15" t="s">
        <v>184</v>
      </c>
      <c r="BI65" s="15">
        <v>3.39</v>
      </c>
      <c r="BJ65" s="15">
        <v>3.2</v>
      </c>
      <c r="BK65" s="15">
        <v>420</v>
      </c>
      <c r="BL65" s="15">
        <v>0.71</v>
      </c>
      <c r="BM65" s="15">
        <v>0.27</v>
      </c>
      <c r="BN65" s="15">
        <v>1</v>
      </c>
      <c r="BO65" s="15">
        <v>7.81</v>
      </c>
      <c r="BP65" s="15">
        <v>0.14000000000000001</v>
      </c>
      <c r="BQ65" s="15">
        <v>1.83</v>
      </c>
      <c r="BR65" s="15">
        <v>57</v>
      </c>
      <c r="BS65" s="15" t="s">
        <v>184</v>
      </c>
      <c r="BT65" s="15">
        <v>9.94</v>
      </c>
      <c r="BU65" s="15">
        <v>1.1599999999999999</v>
      </c>
      <c r="BV65" s="15">
        <v>16.3</v>
      </c>
      <c r="BW65" s="15">
        <v>283</v>
      </c>
    </row>
    <row r="66" spans="1:75" s="11" customFormat="1" ht="15" customHeight="1">
      <c r="A66" s="88" t="s">
        <v>690</v>
      </c>
      <c r="B66" s="88" t="s">
        <v>152</v>
      </c>
      <c r="C66" s="88" t="str">
        <f t="shared" si="0"/>
        <v>112-24-224-A01</v>
      </c>
      <c r="D66" s="11">
        <v>14</v>
      </c>
      <c r="E66" s="91">
        <v>700374.50358699996</v>
      </c>
      <c r="F66" s="91">
        <v>5666471.0793199996</v>
      </c>
      <c r="G66" s="88">
        <v>0.4</v>
      </c>
      <c r="H66" s="88">
        <v>0.7</v>
      </c>
      <c r="I66" s="88" t="s">
        <v>49</v>
      </c>
      <c r="J66" s="41" t="s">
        <v>156</v>
      </c>
      <c r="K66" s="88" t="s">
        <v>372</v>
      </c>
      <c r="L66" s="88">
        <v>2024</v>
      </c>
      <c r="M66" s="63">
        <v>71.2</v>
      </c>
      <c r="N66" s="15">
        <v>13.9</v>
      </c>
      <c r="O66" s="15">
        <v>4.57</v>
      </c>
      <c r="P66" s="15">
        <v>0.05</v>
      </c>
      <c r="Q66" s="15">
        <v>1.43</v>
      </c>
      <c r="R66" s="15">
        <v>2.15</v>
      </c>
      <c r="S66" s="15">
        <v>2.82</v>
      </c>
      <c r="T66" s="15">
        <v>2.5</v>
      </c>
      <c r="U66" s="15">
        <v>0.6</v>
      </c>
      <c r="V66" s="15">
        <v>0.12</v>
      </c>
      <c r="W66" s="15">
        <v>2.2999999999999998</v>
      </c>
      <c r="X66" s="15">
        <v>101.64</v>
      </c>
      <c r="Y66" s="15">
        <v>0.7</v>
      </c>
      <c r="Z66" s="15">
        <v>7.8</v>
      </c>
      <c r="AA66" s="15">
        <v>504</v>
      </c>
      <c r="AB66" s="15">
        <v>1.6</v>
      </c>
      <c r="AC66" s="15">
        <v>0.1</v>
      </c>
      <c r="AD66" s="15" t="s">
        <v>174</v>
      </c>
      <c r="AE66" s="15">
        <v>45</v>
      </c>
      <c r="AF66" s="15">
        <v>12</v>
      </c>
      <c r="AG66" s="15">
        <v>66</v>
      </c>
      <c r="AH66" s="63">
        <v>2.2000000000000002</v>
      </c>
      <c r="AI66" s="15">
        <v>5.3</v>
      </c>
      <c r="AJ66" s="15">
        <v>2.06</v>
      </c>
      <c r="AK66" s="15">
        <v>1.22</v>
      </c>
      <c r="AL66" s="58">
        <v>0.75</v>
      </c>
      <c r="AM66" s="63">
        <v>15.2</v>
      </c>
      <c r="AN66" s="58">
        <v>2.68</v>
      </c>
      <c r="AO66" s="15">
        <v>0.2</v>
      </c>
      <c r="AP66" s="63">
        <v>23.6</v>
      </c>
      <c r="AQ66" s="15" t="s">
        <v>300</v>
      </c>
      <c r="AR66" s="15">
        <v>0.4</v>
      </c>
      <c r="AS66" s="15">
        <v>16</v>
      </c>
      <c r="AT66" s="15">
        <v>0.15</v>
      </c>
      <c r="AU66" s="15">
        <v>1.2</v>
      </c>
      <c r="AV66" s="15">
        <v>18</v>
      </c>
      <c r="AW66" s="63">
        <v>15.6</v>
      </c>
      <c r="AX66" s="15">
        <v>42</v>
      </c>
      <c r="AY66" s="15">
        <v>0.43</v>
      </c>
      <c r="AZ66" s="15">
        <v>5.78</v>
      </c>
      <c r="BA66" s="15">
        <v>5.8</v>
      </c>
      <c r="BB66" s="15">
        <v>15.2</v>
      </c>
      <c r="BC66" s="15">
        <v>27.2</v>
      </c>
      <c r="BD66" s="15">
        <v>4.2699999999999996</v>
      </c>
      <c r="BE66" s="15">
        <v>67.5</v>
      </c>
      <c r="BF66" s="15">
        <v>2</v>
      </c>
      <c r="BG66" s="15">
        <v>9</v>
      </c>
      <c r="BH66" s="15">
        <v>16</v>
      </c>
      <c r="BI66" s="15">
        <v>3.28</v>
      </c>
      <c r="BJ66" s="15">
        <v>2</v>
      </c>
      <c r="BK66" s="15">
        <v>313</v>
      </c>
      <c r="BL66" s="15">
        <v>0.74</v>
      </c>
      <c r="BM66" s="15">
        <v>0.43</v>
      </c>
      <c r="BN66" s="15" t="s">
        <v>174</v>
      </c>
      <c r="BO66" s="15">
        <v>5.41</v>
      </c>
      <c r="BP66" s="15">
        <v>0.14000000000000001</v>
      </c>
      <c r="BQ66" s="15">
        <v>1.71</v>
      </c>
      <c r="BR66" s="15">
        <v>87</v>
      </c>
      <c r="BS66" s="15">
        <v>1</v>
      </c>
      <c r="BT66" s="15">
        <v>12.2</v>
      </c>
      <c r="BU66" s="15">
        <v>1.1499999999999999</v>
      </c>
      <c r="BV66" s="15">
        <v>29.6</v>
      </c>
      <c r="BW66" s="15">
        <v>219</v>
      </c>
    </row>
    <row r="67" spans="1:75" s="11" customFormat="1" ht="15" customHeight="1">
      <c r="A67" s="88" t="s">
        <v>691</v>
      </c>
      <c r="B67" s="88" t="s">
        <v>73</v>
      </c>
      <c r="C67" s="88" t="str">
        <f t="shared" si="0"/>
        <v>112-24-225-A01</v>
      </c>
      <c r="D67" s="11">
        <v>14</v>
      </c>
      <c r="E67" s="91">
        <v>705471.31625499995</v>
      </c>
      <c r="F67" s="91">
        <v>5665100.0523110004</v>
      </c>
      <c r="G67" s="88">
        <v>3.6</v>
      </c>
      <c r="H67" s="88">
        <v>3.7</v>
      </c>
      <c r="I67" s="88" t="s">
        <v>49</v>
      </c>
      <c r="J67" s="41" t="s">
        <v>156</v>
      </c>
      <c r="K67" s="88" t="s">
        <v>54</v>
      </c>
      <c r="L67" s="88">
        <v>2024</v>
      </c>
      <c r="M67" s="63">
        <v>60.8</v>
      </c>
      <c r="N67" s="15">
        <v>14.5</v>
      </c>
      <c r="O67" s="15">
        <v>7.78</v>
      </c>
      <c r="P67" s="15">
        <v>0.09</v>
      </c>
      <c r="Q67" s="15">
        <v>3.19</v>
      </c>
      <c r="R67" s="15">
        <v>3.74</v>
      </c>
      <c r="S67" s="15">
        <v>2.1800000000000002</v>
      </c>
      <c r="T67" s="15">
        <v>2.93</v>
      </c>
      <c r="U67" s="15">
        <v>0.82</v>
      </c>
      <c r="V67" s="15">
        <v>0.12</v>
      </c>
      <c r="W67" s="15">
        <v>4.8</v>
      </c>
      <c r="X67" s="15">
        <v>100.95</v>
      </c>
      <c r="Y67" s="15">
        <v>0.2</v>
      </c>
      <c r="Z67" s="15">
        <v>38</v>
      </c>
      <c r="AA67" s="15">
        <v>460</v>
      </c>
      <c r="AB67" s="15">
        <v>1.2</v>
      </c>
      <c r="AC67" s="15" t="s">
        <v>174</v>
      </c>
      <c r="AD67" s="15">
        <v>0.2</v>
      </c>
      <c r="AE67" s="15">
        <v>47</v>
      </c>
      <c r="AF67" s="15">
        <v>26</v>
      </c>
      <c r="AG67" s="15">
        <v>92</v>
      </c>
      <c r="AH67" s="63">
        <v>2.7</v>
      </c>
      <c r="AI67" s="15">
        <v>14</v>
      </c>
      <c r="AJ67" s="15">
        <v>3.27</v>
      </c>
      <c r="AK67" s="15">
        <v>2</v>
      </c>
      <c r="AL67" s="58">
        <v>0.9</v>
      </c>
      <c r="AM67" s="63">
        <v>17</v>
      </c>
      <c r="AN67" s="58">
        <v>3.79</v>
      </c>
      <c r="AO67" s="15">
        <v>0.2</v>
      </c>
      <c r="AP67" s="63">
        <v>28</v>
      </c>
      <c r="AQ67" s="15" t="s">
        <v>300</v>
      </c>
      <c r="AR67" s="15">
        <v>0.6</v>
      </c>
      <c r="AS67" s="15">
        <v>19</v>
      </c>
      <c r="AT67" s="15">
        <v>0.28999999999999998</v>
      </c>
      <c r="AU67" s="15">
        <v>1.6</v>
      </c>
      <c r="AV67" s="15">
        <v>15</v>
      </c>
      <c r="AW67" s="63">
        <v>21.1</v>
      </c>
      <c r="AX67" s="15">
        <v>54</v>
      </c>
      <c r="AY67" s="15">
        <v>0.32</v>
      </c>
      <c r="AZ67" s="15">
        <v>5.35</v>
      </c>
      <c r="BA67" s="15">
        <v>4.8099999999999996</v>
      </c>
      <c r="BB67" s="15">
        <v>11.4</v>
      </c>
      <c r="BC67" s="15">
        <v>21.9</v>
      </c>
      <c r="BD67" s="15">
        <v>5.44</v>
      </c>
      <c r="BE67" s="15">
        <v>75.5</v>
      </c>
      <c r="BF67" s="15">
        <v>5.5</v>
      </c>
      <c r="BG67" s="15">
        <v>16</v>
      </c>
      <c r="BH67" s="15" t="s">
        <v>184</v>
      </c>
      <c r="BI67" s="15">
        <v>3.9</v>
      </c>
      <c r="BJ67" s="15">
        <v>2</v>
      </c>
      <c r="BK67" s="15">
        <v>251</v>
      </c>
      <c r="BL67" s="15">
        <v>0.57999999999999996</v>
      </c>
      <c r="BM67" s="15">
        <v>0.56000000000000005</v>
      </c>
      <c r="BN67" s="15">
        <v>0.9</v>
      </c>
      <c r="BO67" s="15">
        <v>5.35</v>
      </c>
      <c r="BP67" s="15">
        <v>0.28999999999999998</v>
      </c>
      <c r="BQ67" s="15">
        <v>1.19</v>
      </c>
      <c r="BR67" s="15">
        <v>137</v>
      </c>
      <c r="BS67" s="15">
        <v>2</v>
      </c>
      <c r="BT67" s="15">
        <v>18.2</v>
      </c>
      <c r="BU67" s="15">
        <v>1.83</v>
      </c>
      <c r="BV67" s="15">
        <v>68.900000000000006</v>
      </c>
      <c r="BW67" s="15">
        <v>216</v>
      </c>
    </row>
    <row r="68" spans="1:75" s="11" customFormat="1" ht="15" customHeight="1">
      <c r="A68" s="88" t="s">
        <v>692</v>
      </c>
      <c r="B68" s="88" t="s">
        <v>152</v>
      </c>
      <c r="C68" s="88" t="str">
        <f t="shared" si="0"/>
        <v>112-24-230-A01</v>
      </c>
      <c r="D68" s="11">
        <v>14</v>
      </c>
      <c r="E68" s="91">
        <v>738575.67365999997</v>
      </c>
      <c r="F68" s="91">
        <v>5580843.005717</v>
      </c>
      <c r="G68" s="88">
        <v>0.4</v>
      </c>
      <c r="H68" s="88">
        <v>0.8</v>
      </c>
      <c r="I68" s="88" t="s">
        <v>49</v>
      </c>
      <c r="J68" s="41" t="s">
        <v>156</v>
      </c>
      <c r="K68" s="88" t="s">
        <v>372</v>
      </c>
      <c r="L68" s="88">
        <v>2024</v>
      </c>
      <c r="M68" s="63">
        <v>65.3</v>
      </c>
      <c r="N68" s="15">
        <v>15.8</v>
      </c>
      <c r="O68" s="15">
        <v>4.71</v>
      </c>
      <c r="P68" s="15">
        <v>0.06</v>
      </c>
      <c r="Q68" s="15">
        <v>1.76</v>
      </c>
      <c r="R68" s="15">
        <v>2.7</v>
      </c>
      <c r="S68" s="15">
        <v>2.87</v>
      </c>
      <c r="T68" s="15">
        <v>2.3199999999999998</v>
      </c>
      <c r="U68" s="15">
        <v>0.57999999999999996</v>
      </c>
      <c r="V68" s="15">
        <v>0.14000000000000001</v>
      </c>
      <c r="W68" s="15">
        <v>4.8</v>
      </c>
      <c r="X68" s="15">
        <v>101.04</v>
      </c>
      <c r="Y68" s="15">
        <v>0.1</v>
      </c>
      <c r="Z68" s="15">
        <v>4.5999999999999996</v>
      </c>
      <c r="AA68" s="15">
        <v>619</v>
      </c>
      <c r="AB68" s="15">
        <v>2.6</v>
      </c>
      <c r="AC68" s="15">
        <v>0.2</v>
      </c>
      <c r="AD68" s="15">
        <v>0.4</v>
      </c>
      <c r="AE68" s="15">
        <v>77</v>
      </c>
      <c r="AF68" s="15">
        <v>12</v>
      </c>
      <c r="AG68" s="15">
        <v>86</v>
      </c>
      <c r="AH68" s="63">
        <v>4.2</v>
      </c>
      <c r="AI68" s="15">
        <v>7.5</v>
      </c>
      <c r="AJ68" s="15">
        <v>4.01</v>
      </c>
      <c r="AK68" s="15">
        <v>1.79</v>
      </c>
      <c r="AL68" s="58">
        <v>1.08</v>
      </c>
      <c r="AM68" s="63">
        <v>17.5</v>
      </c>
      <c r="AN68" s="58">
        <v>5.1100000000000003</v>
      </c>
      <c r="AO68" s="15">
        <v>0.2</v>
      </c>
      <c r="AP68" s="63">
        <v>32.5</v>
      </c>
      <c r="AQ68" s="15" t="s">
        <v>300</v>
      </c>
      <c r="AR68" s="15">
        <v>0.9</v>
      </c>
      <c r="AS68" s="15">
        <v>38</v>
      </c>
      <c r="AT68" s="15">
        <v>0.34</v>
      </c>
      <c r="AU68" s="15">
        <v>2.6</v>
      </c>
      <c r="AV68" s="15">
        <v>26</v>
      </c>
      <c r="AW68" s="63">
        <v>32.6</v>
      </c>
      <c r="AX68" s="15">
        <v>39</v>
      </c>
      <c r="AY68" s="15">
        <v>0.56999999999999995</v>
      </c>
      <c r="AZ68" s="15">
        <v>10.8</v>
      </c>
      <c r="BA68" s="15">
        <v>9.31</v>
      </c>
      <c r="BB68" s="15">
        <v>22.8</v>
      </c>
      <c r="BC68" s="15">
        <v>43.5</v>
      </c>
      <c r="BD68" s="15">
        <v>8.5399999999999991</v>
      </c>
      <c r="BE68" s="15">
        <v>85</v>
      </c>
      <c r="BF68" s="15" t="s">
        <v>184</v>
      </c>
      <c r="BG68" s="15">
        <v>12</v>
      </c>
      <c r="BH68" s="15" t="s">
        <v>184</v>
      </c>
      <c r="BI68" s="15">
        <v>6.03</v>
      </c>
      <c r="BJ68" s="15">
        <v>2.6</v>
      </c>
      <c r="BK68" s="15">
        <v>343</v>
      </c>
      <c r="BL68" s="15">
        <v>0.94</v>
      </c>
      <c r="BM68" s="15">
        <v>0.72</v>
      </c>
      <c r="BN68" s="15">
        <v>0.2</v>
      </c>
      <c r="BO68" s="15">
        <v>10.9</v>
      </c>
      <c r="BP68" s="15">
        <v>0.3</v>
      </c>
      <c r="BQ68" s="15">
        <v>5.44</v>
      </c>
      <c r="BR68" s="15">
        <v>99</v>
      </c>
      <c r="BS68" s="15">
        <v>3</v>
      </c>
      <c r="BT68" s="15">
        <v>19.2</v>
      </c>
      <c r="BU68" s="15">
        <v>2.1</v>
      </c>
      <c r="BV68" s="15">
        <v>58.6</v>
      </c>
      <c r="BW68" s="15">
        <v>272</v>
      </c>
    </row>
    <row r="69" spans="1:75" s="11" customFormat="1" ht="15" customHeight="1">
      <c r="A69" s="88" t="s">
        <v>693</v>
      </c>
      <c r="B69" s="88" t="s">
        <v>152</v>
      </c>
      <c r="C69" s="88" t="str">
        <f t="shared" si="0"/>
        <v>112-24-231-A01</v>
      </c>
      <c r="D69" s="11">
        <v>14</v>
      </c>
      <c r="E69" s="91">
        <v>735013.097572</v>
      </c>
      <c r="F69" s="91">
        <v>5580756.6354360003</v>
      </c>
      <c r="G69" s="88">
        <v>1.4</v>
      </c>
      <c r="H69" s="88">
        <v>1.6</v>
      </c>
      <c r="I69" s="88" t="s">
        <v>49</v>
      </c>
      <c r="J69" s="41" t="s">
        <v>156</v>
      </c>
      <c r="K69" s="88" t="s">
        <v>54</v>
      </c>
      <c r="L69" s="88">
        <v>2024</v>
      </c>
      <c r="M69" s="63">
        <v>67.2</v>
      </c>
      <c r="N69" s="15">
        <v>15.4</v>
      </c>
      <c r="O69" s="15">
        <v>4.95</v>
      </c>
      <c r="P69" s="15">
        <v>7.0000000000000007E-2</v>
      </c>
      <c r="Q69" s="15">
        <v>1.95</v>
      </c>
      <c r="R69" s="15">
        <v>3.37</v>
      </c>
      <c r="S69" s="15">
        <v>3.26</v>
      </c>
      <c r="T69" s="15">
        <v>2.41</v>
      </c>
      <c r="U69" s="15">
        <v>0.56999999999999995</v>
      </c>
      <c r="V69" s="15">
        <v>0.16</v>
      </c>
      <c r="W69" s="15">
        <v>2.5</v>
      </c>
      <c r="X69" s="15">
        <v>101.84</v>
      </c>
      <c r="Y69" s="15">
        <v>0.2</v>
      </c>
      <c r="Z69" s="15">
        <v>4.5999999999999996</v>
      </c>
      <c r="AA69" s="15">
        <v>576</v>
      </c>
      <c r="AB69" s="15">
        <v>1.5</v>
      </c>
      <c r="AC69" s="15">
        <v>0.1</v>
      </c>
      <c r="AD69" s="15">
        <v>0.3</v>
      </c>
      <c r="AE69" s="15">
        <v>77</v>
      </c>
      <c r="AF69" s="15">
        <v>12</v>
      </c>
      <c r="AG69" s="15">
        <v>91</v>
      </c>
      <c r="AH69" s="63">
        <v>4.4000000000000004</v>
      </c>
      <c r="AI69" s="15">
        <v>9.3000000000000007</v>
      </c>
      <c r="AJ69" s="15">
        <v>3.07</v>
      </c>
      <c r="AK69" s="15">
        <v>1.79</v>
      </c>
      <c r="AL69" s="58">
        <v>1.01</v>
      </c>
      <c r="AM69" s="63">
        <v>16.399999999999999</v>
      </c>
      <c r="AN69" s="58">
        <v>4.1100000000000003</v>
      </c>
      <c r="AO69" s="15">
        <v>0.1</v>
      </c>
      <c r="AP69" s="63">
        <v>34.6</v>
      </c>
      <c r="AQ69" s="15" t="s">
        <v>300</v>
      </c>
      <c r="AR69" s="15">
        <v>0.6</v>
      </c>
      <c r="AS69" s="15">
        <v>38</v>
      </c>
      <c r="AT69" s="15">
        <v>0.27</v>
      </c>
      <c r="AU69" s="15">
        <v>1.7</v>
      </c>
      <c r="AV69" s="15">
        <v>17</v>
      </c>
      <c r="AW69" s="63">
        <v>29.3</v>
      </c>
      <c r="AX69" s="15">
        <v>43</v>
      </c>
      <c r="AY69" s="15">
        <v>0.51</v>
      </c>
      <c r="AZ69" s="15">
        <v>9.17</v>
      </c>
      <c r="BA69" s="15">
        <v>9.15</v>
      </c>
      <c r="BB69" s="15">
        <v>21</v>
      </c>
      <c r="BC69" s="15">
        <v>39.799999999999997</v>
      </c>
      <c r="BD69" s="15">
        <v>8.1</v>
      </c>
      <c r="BE69" s="15">
        <v>81.900000000000006</v>
      </c>
      <c r="BF69" s="15" t="s">
        <v>184</v>
      </c>
      <c r="BG69" s="15">
        <v>11</v>
      </c>
      <c r="BH69" s="15">
        <v>9</v>
      </c>
      <c r="BI69" s="15">
        <v>5.45</v>
      </c>
      <c r="BJ69" s="15">
        <v>3.7</v>
      </c>
      <c r="BK69" s="15">
        <v>396</v>
      </c>
      <c r="BL69" s="15">
        <v>0.85</v>
      </c>
      <c r="BM69" s="15">
        <v>0.56000000000000005</v>
      </c>
      <c r="BN69" s="15" t="s">
        <v>174</v>
      </c>
      <c r="BO69" s="15">
        <v>10.1</v>
      </c>
      <c r="BP69" s="15">
        <v>0.27</v>
      </c>
      <c r="BQ69" s="15">
        <v>3.25</v>
      </c>
      <c r="BR69" s="15">
        <v>89</v>
      </c>
      <c r="BS69" s="15">
        <v>3</v>
      </c>
      <c r="BT69" s="15">
        <v>17.600000000000001</v>
      </c>
      <c r="BU69" s="15">
        <v>1.64</v>
      </c>
      <c r="BV69" s="15">
        <v>44.5</v>
      </c>
      <c r="BW69" s="15">
        <v>292</v>
      </c>
    </row>
    <row r="70" spans="1:75" s="11" customFormat="1" ht="15" customHeight="1">
      <c r="A70" s="88" t="s">
        <v>694</v>
      </c>
      <c r="B70" s="88" t="s">
        <v>152</v>
      </c>
      <c r="C70" s="88" t="str">
        <f t="shared" si="0"/>
        <v>112-24-238-A01</v>
      </c>
      <c r="D70" s="11">
        <v>14</v>
      </c>
      <c r="E70" s="91">
        <v>750875.30307699996</v>
      </c>
      <c r="F70" s="91">
        <v>5613026.0416169995</v>
      </c>
      <c r="G70" s="88">
        <v>0.4</v>
      </c>
      <c r="H70" s="88">
        <v>0.7</v>
      </c>
      <c r="I70" s="88" t="s">
        <v>49</v>
      </c>
      <c r="J70" s="41" t="s">
        <v>156</v>
      </c>
      <c r="K70" s="88" t="s">
        <v>372</v>
      </c>
      <c r="L70" s="88">
        <v>2024</v>
      </c>
      <c r="M70" s="63">
        <v>65.3</v>
      </c>
      <c r="N70" s="15">
        <v>16.100000000000001</v>
      </c>
      <c r="O70" s="15">
        <v>5.03</v>
      </c>
      <c r="P70" s="15">
        <v>7.0000000000000007E-2</v>
      </c>
      <c r="Q70" s="15">
        <v>2.19</v>
      </c>
      <c r="R70" s="15">
        <v>3.51</v>
      </c>
      <c r="S70" s="15">
        <v>3.28</v>
      </c>
      <c r="T70" s="15">
        <v>1.94</v>
      </c>
      <c r="U70" s="15">
        <v>0.55000000000000004</v>
      </c>
      <c r="V70" s="15">
        <v>0.06</v>
      </c>
      <c r="W70" s="15">
        <v>3.4</v>
      </c>
      <c r="X70" s="15">
        <v>101.43</v>
      </c>
      <c r="Y70" s="15">
        <v>0.4</v>
      </c>
      <c r="Z70" s="15">
        <v>3.3</v>
      </c>
      <c r="AA70" s="15">
        <v>512</v>
      </c>
      <c r="AB70" s="15">
        <v>2.2000000000000002</v>
      </c>
      <c r="AC70" s="15">
        <v>0.1</v>
      </c>
      <c r="AD70" s="15">
        <v>0.2</v>
      </c>
      <c r="AE70" s="15">
        <v>47</v>
      </c>
      <c r="AF70" s="15">
        <v>15</v>
      </c>
      <c r="AG70" s="15">
        <v>167</v>
      </c>
      <c r="AH70" s="63">
        <v>4</v>
      </c>
      <c r="AI70" s="15">
        <v>9.1999999999999993</v>
      </c>
      <c r="AJ70" s="15">
        <v>2.25</v>
      </c>
      <c r="AK70" s="15">
        <v>1.62</v>
      </c>
      <c r="AL70" s="58">
        <v>0.84</v>
      </c>
      <c r="AM70" s="63">
        <v>16.2</v>
      </c>
      <c r="AN70" s="58">
        <v>4.47</v>
      </c>
      <c r="AO70" s="15">
        <v>0.2</v>
      </c>
      <c r="AP70" s="63">
        <v>30.3</v>
      </c>
      <c r="AQ70" s="15" t="s">
        <v>300</v>
      </c>
      <c r="AR70" s="15">
        <v>0.5</v>
      </c>
      <c r="AS70" s="15">
        <v>23</v>
      </c>
      <c r="AT70" s="15">
        <v>0.22</v>
      </c>
      <c r="AU70" s="15">
        <v>2</v>
      </c>
      <c r="AV70" s="15">
        <v>13</v>
      </c>
      <c r="AW70" s="63">
        <v>19.899999999999999</v>
      </c>
      <c r="AX70" s="15">
        <v>64</v>
      </c>
      <c r="AY70" s="15">
        <v>0.6</v>
      </c>
      <c r="AZ70" s="15">
        <v>9.11</v>
      </c>
      <c r="BA70" s="15">
        <v>8.32</v>
      </c>
      <c r="BB70" s="15">
        <v>20.2</v>
      </c>
      <c r="BC70" s="15">
        <v>38.200000000000003</v>
      </c>
      <c r="BD70" s="15">
        <v>4.95</v>
      </c>
      <c r="BE70" s="15">
        <v>67.599999999999994</v>
      </c>
      <c r="BF70" s="15" t="s">
        <v>184</v>
      </c>
      <c r="BG70" s="15">
        <v>11</v>
      </c>
      <c r="BH70" s="15">
        <v>5</v>
      </c>
      <c r="BI70" s="15">
        <v>3.87</v>
      </c>
      <c r="BJ70" s="15">
        <v>3</v>
      </c>
      <c r="BK70" s="15">
        <v>389</v>
      </c>
      <c r="BL70" s="15">
        <v>0.67</v>
      </c>
      <c r="BM70" s="15">
        <v>0.47</v>
      </c>
      <c r="BN70" s="15">
        <v>0.5</v>
      </c>
      <c r="BO70" s="15">
        <v>6.75</v>
      </c>
      <c r="BP70" s="15">
        <v>0.15</v>
      </c>
      <c r="BQ70" s="15">
        <v>4.26</v>
      </c>
      <c r="BR70" s="15">
        <v>100</v>
      </c>
      <c r="BS70" s="15">
        <v>3</v>
      </c>
      <c r="BT70" s="15">
        <v>14.2</v>
      </c>
      <c r="BU70" s="15">
        <v>1.46</v>
      </c>
      <c r="BV70" s="15">
        <v>48.8</v>
      </c>
      <c r="BW70" s="15">
        <v>265</v>
      </c>
    </row>
    <row r="71" spans="1:75" s="11" customFormat="1" ht="15" customHeight="1">
      <c r="A71" s="88" t="s">
        <v>695</v>
      </c>
      <c r="B71" s="88" t="s">
        <v>152</v>
      </c>
      <c r="C71" s="88" t="str">
        <f t="shared" si="0"/>
        <v>112-24-239-A01</v>
      </c>
      <c r="D71" s="11">
        <v>14</v>
      </c>
      <c r="E71" s="91">
        <v>750886.84158899996</v>
      </c>
      <c r="F71" s="91">
        <v>5612958.300024</v>
      </c>
      <c r="G71" s="88">
        <v>0.4</v>
      </c>
      <c r="H71" s="88">
        <v>0.7</v>
      </c>
      <c r="I71" s="88" t="s">
        <v>49</v>
      </c>
      <c r="J71" s="41" t="s">
        <v>156</v>
      </c>
      <c r="K71" s="88" t="s">
        <v>54</v>
      </c>
      <c r="L71" s="88">
        <v>2024</v>
      </c>
      <c r="M71" s="63">
        <v>60.7</v>
      </c>
      <c r="N71" s="15">
        <v>18.399999999999999</v>
      </c>
      <c r="O71" s="15">
        <v>5.97</v>
      </c>
      <c r="P71" s="15">
        <v>0.06</v>
      </c>
      <c r="Q71" s="15">
        <v>2.14</v>
      </c>
      <c r="R71" s="15">
        <v>2.11</v>
      </c>
      <c r="S71" s="15">
        <v>1.96</v>
      </c>
      <c r="T71" s="15">
        <v>1.91</v>
      </c>
      <c r="U71" s="15">
        <v>0.59</v>
      </c>
      <c r="V71" s="15">
        <v>0.19</v>
      </c>
      <c r="W71" s="15">
        <v>7.8</v>
      </c>
      <c r="X71" s="15">
        <v>101.83</v>
      </c>
      <c r="Y71" s="15">
        <v>0.2</v>
      </c>
      <c r="Z71" s="15">
        <v>3</v>
      </c>
      <c r="AA71" s="15">
        <v>510</v>
      </c>
      <c r="AB71" s="15">
        <v>2.8</v>
      </c>
      <c r="AC71" s="15">
        <v>0.3</v>
      </c>
      <c r="AD71" s="15" t="s">
        <v>174</v>
      </c>
      <c r="AE71" s="15">
        <v>80</v>
      </c>
      <c r="AF71" s="15">
        <v>16</v>
      </c>
      <c r="AG71" s="15">
        <v>141</v>
      </c>
      <c r="AH71" s="63">
        <v>14</v>
      </c>
      <c r="AI71" s="15">
        <v>9.6</v>
      </c>
      <c r="AJ71" s="15">
        <v>3.05</v>
      </c>
      <c r="AK71" s="15">
        <v>1.56</v>
      </c>
      <c r="AL71" s="58">
        <v>1.05</v>
      </c>
      <c r="AM71" s="63">
        <v>18.8</v>
      </c>
      <c r="AN71" s="58">
        <v>4.5</v>
      </c>
      <c r="AO71" s="15">
        <v>0.3</v>
      </c>
      <c r="AP71" s="63">
        <v>29.2</v>
      </c>
      <c r="AQ71" s="15" t="s">
        <v>300</v>
      </c>
      <c r="AR71" s="15">
        <v>0.6</v>
      </c>
      <c r="AS71" s="15">
        <v>35</v>
      </c>
      <c r="AT71" s="15">
        <v>0.24</v>
      </c>
      <c r="AU71" s="15">
        <v>3.5</v>
      </c>
      <c r="AV71" s="15">
        <v>15</v>
      </c>
      <c r="AW71" s="63">
        <v>27.8</v>
      </c>
      <c r="AX71" s="15">
        <v>62</v>
      </c>
      <c r="AY71" s="15">
        <v>0.61</v>
      </c>
      <c r="AZ71" s="15">
        <v>10.8</v>
      </c>
      <c r="BA71" s="15">
        <v>10.9</v>
      </c>
      <c r="BB71" s="15">
        <v>25.7</v>
      </c>
      <c r="BC71" s="15">
        <v>48</v>
      </c>
      <c r="BD71" s="15">
        <v>7.19</v>
      </c>
      <c r="BE71" s="15">
        <v>80.2</v>
      </c>
      <c r="BF71" s="15" t="s">
        <v>184</v>
      </c>
      <c r="BG71" s="15">
        <v>12</v>
      </c>
      <c r="BH71" s="15">
        <v>1</v>
      </c>
      <c r="BI71" s="15">
        <v>5.2</v>
      </c>
      <c r="BJ71" s="15">
        <v>1.9</v>
      </c>
      <c r="BK71" s="15">
        <v>240</v>
      </c>
      <c r="BL71" s="15">
        <v>0.83</v>
      </c>
      <c r="BM71" s="15">
        <v>0.52</v>
      </c>
      <c r="BN71" s="15">
        <v>0.2</v>
      </c>
      <c r="BO71" s="15">
        <v>10.1</v>
      </c>
      <c r="BP71" s="15">
        <v>0.28999999999999998</v>
      </c>
      <c r="BQ71" s="15">
        <v>2.62</v>
      </c>
      <c r="BR71" s="15">
        <v>127</v>
      </c>
      <c r="BS71" s="15">
        <v>3</v>
      </c>
      <c r="BT71" s="15">
        <v>15.4</v>
      </c>
      <c r="BU71" s="15">
        <v>1.59</v>
      </c>
      <c r="BV71" s="15">
        <v>68.2</v>
      </c>
      <c r="BW71" s="15">
        <v>218</v>
      </c>
    </row>
    <row r="72" spans="1:75" s="11" customFormat="1" ht="15" customHeight="1">
      <c r="A72" s="88" t="s">
        <v>696</v>
      </c>
      <c r="B72" s="88" t="s">
        <v>152</v>
      </c>
      <c r="C72" s="88" t="str">
        <f t="shared" si="0"/>
        <v>112-24-241-A01</v>
      </c>
      <c r="D72" s="11">
        <v>14</v>
      </c>
      <c r="E72" s="91">
        <v>750845.205724</v>
      </c>
      <c r="F72" s="91">
        <v>5613043.2054470005</v>
      </c>
      <c r="G72" s="88">
        <v>0.4</v>
      </c>
      <c r="H72" s="88">
        <v>0.6</v>
      </c>
      <c r="I72" s="88" t="s">
        <v>49</v>
      </c>
      <c r="J72" s="41" t="s">
        <v>156</v>
      </c>
      <c r="K72" s="88" t="s">
        <v>54</v>
      </c>
      <c r="L72" s="88">
        <v>2024</v>
      </c>
      <c r="M72" s="63">
        <v>62.8</v>
      </c>
      <c r="N72" s="15">
        <v>16.3</v>
      </c>
      <c r="O72" s="15">
        <v>5.33</v>
      </c>
      <c r="P72" s="15">
        <v>7.0000000000000007E-2</v>
      </c>
      <c r="Q72" s="15">
        <v>2.38</v>
      </c>
      <c r="R72" s="15">
        <v>3.19</v>
      </c>
      <c r="S72" s="15">
        <v>3.05</v>
      </c>
      <c r="T72" s="15">
        <v>2.4700000000000002</v>
      </c>
      <c r="U72" s="15">
        <v>0.62</v>
      </c>
      <c r="V72" s="15">
        <v>0.14000000000000001</v>
      </c>
      <c r="W72" s="15">
        <v>4.3</v>
      </c>
      <c r="X72" s="15">
        <v>100.65</v>
      </c>
      <c r="Y72" s="15">
        <v>0.1</v>
      </c>
      <c r="Z72" s="15">
        <v>15</v>
      </c>
      <c r="AA72" s="15">
        <v>612</v>
      </c>
      <c r="AB72" s="15">
        <v>1.4</v>
      </c>
      <c r="AC72" s="15">
        <v>0.1</v>
      </c>
      <c r="AD72" s="15">
        <v>0.2</v>
      </c>
      <c r="AE72" s="15">
        <v>47</v>
      </c>
      <c r="AF72" s="15">
        <v>14</v>
      </c>
      <c r="AG72" s="15">
        <v>130</v>
      </c>
      <c r="AH72" s="63">
        <v>7.6</v>
      </c>
      <c r="AI72" s="15">
        <v>8.8000000000000007</v>
      </c>
      <c r="AJ72" s="15">
        <v>2.35</v>
      </c>
      <c r="AK72" s="15">
        <v>1.62</v>
      </c>
      <c r="AL72" s="58">
        <v>0.94</v>
      </c>
      <c r="AM72" s="63">
        <v>17.8</v>
      </c>
      <c r="AN72" s="58">
        <v>3.69</v>
      </c>
      <c r="AO72" s="15">
        <v>0.3</v>
      </c>
      <c r="AP72" s="63">
        <v>33.200000000000003</v>
      </c>
      <c r="AQ72" s="15" t="s">
        <v>300</v>
      </c>
      <c r="AR72" s="15">
        <v>0.6</v>
      </c>
      <c r="AS72" s="15">
        <v>23</v>
      </c>
      <c r="AT72" s="15">
        <v>0.25</v>
      </c>
      <c r="AU72" s="15">
        <v>2</v>
      </c>
      <c r="AV72" s="15">
        <v>14</v>
      </c>
      <c r="AW72" s="63">
        <v>21.9</v>
      </c>
      <c r="AX72" s="15">
        <v>61</v>
      </c>
      <c r="AY72" s="15">
        <v>0.53</v>
      </c>
      <c r="AZ72" s="15">
        <v>8.6</v>
      </c>
      <c r="BA72" s="15">
        <v>7.64</v>
      </c>
      <c r="BB72" s="15">
        <v>20.2</v>
      </c>
      <c r="BC72" s="15">
        <v>37</v>
      </c>
      <c r="BD72" s="15">
        <v>5.52</v>
      </c>
      <c r="BE72" s="15">
        <v>95.9</v>
      </c>
      <c r="BF72" s="15" t="s">
        <v>184</v>
      </c>
      <c r="BG72" s="15">
        <v>12</v>
      </c>
      <c r="BH72" s="15">
        <v>6</v>
      </c>
      <c r="BI72" s="15">
        <v>4.33</v>
      </c>
      <c r="BJ72" s="15">
        <v>2.6</v>
      </c>
      <c r="BK72" s="15">
        <v>394</v>
      </c>
      <c r="BL72" s="15">
        <v>0.98</v>
      </c>
      <c r="BM72" s="15">
        <v>0.44</v>
      </c>
      <c r="BN72" s="15">
        <v>0.6</v>
      </c>
      <c r="BO72" s="15">
        <v>8.56</v>
      </c>
      <c r="BP72" s="15">
        <v>0.17</v>
      </c>
      <c r="BQ72" s="15">
        <v>2.23</v>
      </c>
      <c r="BR72" s="15">
        <v>107</v>
      </c>
      <c r="BS72" s="15">
        <v>3</v>
      </c>
      <c r="BT72" s="15">
        <v>14.8</v>
      </c>
      <c r="BU72" s="15">
        <v>1.66</v>
      </c>
      <c r="BV72" s="15">
        <v>58.1</v>
      </c>
      <c r="BW72" s="15">
        <v>277</v>
      </c>
    </row>
    <row r="73" spans="1:75" s="11" customFormat="1" ht="15" customHeight="1">
      <c r="A73" s="88" t="s">
        <v>697</v>
      </c>
      <c r="B73" s="88" t="s">
        <v>152</v>
      </c>
      <c r="C73" s="88" t="str">
        <f t="shared" si="0"/>
        <v>112-24-242-A01</v>
      </c>
      <c r="D73" s="11">
        <v>14</v>
      </c>
      <c r="E73" s="91">
        <v>750750.97215699998</v>
      </c>
      <c r="F73" s="91">
        <v>5613039.3613259997</v>
      </c>
      <c r="G73" s="88">
        <v>0.5</v>
      </c>
      <c r="H73" s="88">
        <v>0.7</v>
      </c>
      <c r="I73" s="88" t="s">
        <v>49</v>
      </c>
      <c r="J73" s="41" t="s">
        <v>156</v>
      </c>
      <c r="K73" s="88" t="s">
        <v>54</v>
      </c>
      <c r="L73" s="88">
        <v>2024</v>
      </c>
      <c r="M73" s="63">
        <v>64.599999999999994</v>
      </c>
      <c r="N73" s="15">
        <v>15</v>
      </c>
      <c r="O73" s="15">
        <v>4.82</v>
      </c>
      <c r="P73" s="15">
        <v>0.06</v>
      </c>
      <c r="Q73" s="15">
        <v>1.95</v>
      </c>
      <c r="R73" s="15">
        <v>2.91</v>
      </c>
      <c r="S73" s="15">
        <v>2.98</v>
      </c>
      <c r="T73" s="15">
        <v>2.41</v>
      </c>
      <c r="U73" s="15">
        <v>0.57999999999999996</v>
      </c>
      <c r="V73" s="15">
        <v>0.09</v>
      </c>
      <c r="W73" s="15">
        <v>2.9</v>
      </c>
      <c r="X73" s="15">
        <v>98.3</v>
      </c>
      <c r="Y73" s="15">
        <v>0.1</v>
      </c>
      <c r="Z73" s="15">
        <v>2.4</v>
      </c>
      <c r="AA73" s="15">
        <v>601</v>
      </c>
      <c r="AB73" s="15">
        <v>3.7</v>
      </c>
      <c r="AC73" s="15">
        <v>0.1</v>
      </c>
      <c r="AD73" s="15">
        <v>0.2</v>
      </c>
      <c r="AE73" s="15">
        <v>43</v>
      </c>
      <c r="AF73" s="15">
        <v>12</v>
      </c>
      <c r="AG73" s="15">
        <v>89</v>
      </c>
      <c r="AH73" s="63">
        <v>4.2</v>
      </c>
      <c r="AI73" s="15">
        <v>3.5</v>
      </c>
      <c r="AJ73" s="15">
        <v>2.25</v>
      </c>
      <c r="AK73" s="15">
        <v>1.36</v>
      </c>
      <c r="AL73" s="58">
        <v>0.69</v>
      </c>
      <c r="AM73" s="63">
        <v>16.8</v>
      </c>
      <c r="AN73" s="58">
        <v>3.28</v>
      </c>
      <c r="AO73" s="15">
        <v>0.2</v>
      </c>
      <c r="AP73" s="63">
        <v>32.6</v>
      </c>
      <c r="AQ73" s="15">
        <v>0.3</v>
      </c>
      <c r="AR73" s="15">
        <v>0.4</v>
      </c>
      <c r="AS73" s="15">
        <v>13</v>
      </c>
      <c r="AT73" s="15">
        <v>0.13</v>
      </c>
      <c r="AU73" s="15">
        <v>1.8</v>
      </c>
      <c r="AV73" s="15">
        <v>13</v>
      </c>
      <c r="AW73" s="63">
        <v>15.9</v>
      </c>
      <c r="AX73" s="15">
        <v>47</v>
      </c>
      <c r="AY73" s="15">
        <v>0.53</v>
      </c>
      <c r="AZ73" s="15">
        <v>7.82</v>
      </c>
      <c r="BA73" s="15">
        <v>7.53</v>
      </c>
      <c r="BB73" s="15">
        <v>18.100000000000001</v>
      </c>
      <c r="BC73" s="15">
        <v>34</v>
      </c>
      <c r="BD73" s="15">
        <v>3.73</v>
      </c>
      <c r="BE73" s="15">
        <v>95.4</v>
      </c>
      <c r="BF73" s="15" t="s">
        <v>184</v>
      </c>
      <c r="BG73" s="15">
        <v>10</v>
      </c>
      <c r="BH73" s="15">
        <v>7</v>
      </c>
      <c r="BI73" s="15">
        <v>2.88</v>
      </c>
      <c r="BJ73" s="15">
        <v>2.9</v>
      </c>
      <c r="BK73" s="15">
        <v>377</v>
      </c>
      <c r="BL73" s="15">
        <v>0.8</v>
      </c>
      <c r="BM73" s="15">
        <v>0.39</v>
      </c>
      <c r="BN73" s="15">
        <v>0.7</v>
      </c>
      <c r="BO73" s="15">
        <v>6.5</v>
      </c>
      <c r="BP73" s="15">
        <v>0.09</v>
      </c>
      <c r="BQ73" s="15">
        <v>3.19</v>
      </c>
      <c r="BR73" s="15">
        <v>80</v>
      </c>
      <c r="BS73" s="15">
        <v>1</v>
      </c>
      <c r="BT73" s="15">
        <v>12</v>
      </c>
      <c r="BU73" s="15">
        <v>1.45</v>
      </c>
      <c r="BV73" s="15">
        <v>58.1</v>
      </c>
      <c r="BW73" s="15">
        <v>272</v>
      </c>
    </row>
    <row r="74" spans="1:75" s="11" customFormat="1" ht="15" customHeight="1">
      <c r="A74" s="88" t="s">
        <v>698</v>
      </c>
      <c r="B74" s="88" t="s">
        <v>152</v>
      </c>
      <c r="C74" s="88" t="str">
        <f t="shared" si="0"/>
        <v>112-24-244-A01</v>
      </c>
      <c r="D74" s="11">
        <v>14</v>
      </c>
      <c r="E74" s="91">
        <v>760391.051874</v>
      </c>
      <c r="F74" s="91">
        <v>5625851.3652529996</v>
      </c>
      <c r="G74" s="88">
        <v>0.6</v>
      </c>
      <c r="H74" s="88">
        <v>0.9</v>
      </c>
      <c r="I74" s="88" t="s">
        <v>49</v>
      </c>
      <c r="J74" s="41" t="s">
        <v>156</v>
      </c>
      <c r="K74" s="88" t="s">
        <v>372</v>
      </c>
      <c r="L74" s="88">
        <v>2024</v>
      </c>
      <c r="M74" s="63">
        <v>63.7</v>
      </c>
      <c r="N74" s="15">
        <v>15.1</v>
      </c>
      <c r="O74" s="15">
        <v>4.75</v>
      </c>
      <c r="P74" s="15">
        <v>0.06</v>
      </c>
      <c r="Q74" s="15">
        <v>2.1</v>
      </c>
      <c r="R74" s="15">
        <v>3.48</v>
      </c>
      <c r="S74" s="15">
        <v>3.18</v>
      </c>
      <c r="T74" s="15">
        <v>1.81</v>
      </c>
      <c r="U74" s="15">
        <v>0.57999999999999996</v>
      </c>
      <c r="V74" s="15">
        <v>0.05</v>
      </c>
      <c r="W74" s="15">
        <v>3.2</v>
      </c>
      <c r="X74" s="15">
        <v>98.01</v>
      </c>
      <c r="Y74" s="15">
        <v>0.2</v>
      </c>
      <c r="Z74" s="15">
        <v>2.2000000000000002</v>
      </c>
      <c r="AA74" s="15">
        <v>464</v>
      </c>
      <c r="AB74" s="15">
        <v>1.3</v>
      </c>
      <c r="AC74" s="15">
        <v>0.1</v>
      </c>
      <c r="AD74" s="15">
        <v>0.2</v>
      </c>
      <c r="AE74" s="15">
        <v>48</v>
      </c>
      <c r="AF74" s="15">
        <v>13</v>
      </c>
      <c r="AG74" s="15">
        <v>154</v>
      </c>
      <c r="AH74" s="63">
        <v>3.5</v>
      </c>
      <c r="AI74" s="15">
        <v>8</v>
      </c>
      <c r="AJ74" s="15">
        <v>2.4500000000000002</v>
      </c>
      <c r="AK74" s="15">
        <v>1.52</v>
      </c>
      <c r="AL74" s="58">
        <v>0.9</v>
      </c>
      <c r="AM74" s="63">
        <v>15.9</v>
      </c>
      <c r="AN74" s="58">
        <v>3.26</v>
      </c>
      <c r="AO74" s="15">
        <v>0.2</v>
      </c>
      <c r="AP74" s="63">
        <v>30.8</v>
      </c>
      <c r="AQ74" s="15" t="s">
        <v>300</v>
      </c>
      <c r="AR74" s="15">
        <v>0.5</v>
      </c>
      <c r="AS74" s="15">
        <v>23</v>
      </c>
      <c r="AT74" s="15">
        <v>0.21</v>
      </c>
      <c r="AU74" s="15">
        <v>1.5</v>
      </c>
      <c r="AV74" s="15">
        <v>16</v>
      </c>
      <c r="AW74" s="63">
        <v>20.9</v>
      </c>
      <c r="AX74" s="15">
        <v>56</v>
      </c>
      <c r="AY74" s="15">
        <v>0.41</v>
      </c>
      <c r="AZ74" s="15">
        <v>8.17</v>
      </c>
      <c r="BA74" s="15">
        <v>7.67</v>
      </c>
      <c r="BB74" s="15">
        <v>18.5</v>
      </c>
      <c r="BC74" s="15">
        <v>34.799999999999997</v>
      </c>
      <c r="BD74" s="15">
        <v>5.23</v>
      </c>
      <c r="BE74" s="15">
        <v>61.4</v>
      </c>
      <c r="BF74" s="15" t="s">
        <v>184</v>
      </c>
      <c r="BG74" s="15">
        <v>11</v>
      </c>
      <c r="BH74" s="15">
        <v>15</v>
      </c>
      <c r="BI74" s="15">
        <v>3.99</v>
      </c>
      <c r="BJ74" s="15">
        <v>3.2</v>
      </c>
      <c r="BK74" s="15">
        <v>359</v>
      </c>
      <c r="BL74" s="15">
        <v>0.84</v>
      </c>
      <c r="BM74" s="15">
        <v>0.44</v>
      </c>
      <c r="BN74" s="15">
        <v>0.2</v>
      </c>
      <c r="BO74" s="15">
        <v>7.47</v>
      </c>
      <c r="BP74" s="15">
        <v>0.2</v>
      </c>
      <c r="BQ74" s="15">
        <v>3.65</v>
      </c>
      <c r="BR74" s="15">
        <v>98</v>
      </c>
      <c r="BS74" s="15">
        <v>8</v>
      </c>
      <c r="BT74" s="15">
        <v>13.6</v>
      </c>
      <c r="BU74" s="15">
        <v>1.3</v>
      </c>
      <c r="BV74" s="15">
        <v>36.5</v>
      </c>
      <c r="BW74" s="15">
        <v>245</v>
      </c>
    </row>
    <row r="75" spans="1:75" s="11" customFormat="1" ht="15" customHeight="1">
      <c r="A75" s="88" t="s">
        <v>699</v>
      </c>
      <c r="B75" s="88" t="s">
        <v>152</v>
      </c>
      <c r="C75" s="88" t="str">
        <f t="shared" si="0"/>
        <v>112-24-248-A01</v>
      </c>
      <c r="D75" s="11">
        <v>14</v>
      </c>
      <c r="E75" s="91">
        <v>759277.23331799998</v>
      </c>
      <c r="F75" s="91">
        <v>5634592.3020829996</v>
      </c>
      <c r="G75" s="88">
        <v>0.4</v>
      </c>
      <c r="H75" s="88">
        <v>0.6</v>
      </c>
      <c r="I75" s="88" t="s">
        <v>49</v>
      </c>
      <c r="J75" s="41" t="s">
        <v>156</v>
      </c>
      <c r="K75" s="88" t="s">
        <v>372</v>
      </c>
      <c r="L75" s="88">
        <v>2024</v>
      </c>
      <c r="M75" s="63">
        <v>59</v>
      </c>
      <c r="N75" s="15">
        <v>17.600000000000001</v>
      </c>
      <c r="O75" s="15">
        <v>6.18</v>
      </c>
      <c r="P75" s="15">
        <v>0.06</v>
      </c>
      <c r="Q75" s="15">
        <v>2.77</v>
      </c>
      <c r="R75" s="15">
        <v>2.2200000000000002</v>
      </c>
      <c r="S75" s="15">
        <v>2.2200000000000002</v>
      </c>
      <c r="T75" s="15">
        <v>2.2200000000000002</v>
      </c>
      <c r="U75" s="15">
        <v>0.7</v>
      </c>
      <c r="V75" s="15">
        <v>0.04</v>
      </c>
      <c r="W75" s="15">
        <v>7.5</v>
      </c>
      <c r="X75" s="15">
        <v>100.51</v>
      </c>
      <c r="Y75" s="15">
        <v>0.2</v>
      </c>
      <c r="Z75" s="15">
        <v>5.9</v>
      </c>
      <c r="AA75" s="15">
        <v>590</v>
      </c>
      <c r="AB75" s="15">
        <v>1.5</v>
      </c>
      <c r="AC75" s="15">
        <v>0.1</v>
      </c>
      <c r="AD75" s="15">
        <v>0.2</v>
      </c>
      <c r="AE75" s="15">
        <v>46</v>
      </c>
      <c r="AF75" s="15">
        <v>22</v>
      </c>
      <c r="AG75" s="15">
        <v>175</v>
      </c>
      <c r="AH75" s="63">
        <v>3.9</v>
      </c>
      <c r="AI75" s="15">
        <v>16</v>
      </c>
      <c r="AJ75" s="15">
        <v>2.89</v>
      </c>
      <c r="AK75" s="15">
        <v>1.39</v>
      </c>
      <c r="AL75" s="58">
        <v>0.85</v>
      </c>
      <c r="AM75" s="63">
        <v>18.899999999999999</v>
      </c>
      <c r="AN75" s="58">
        <v>3.22</v>
      </c>
      <c r="AO75" s="15">
        <v>0.3</v>
      </c>
      <c r="AP75" s="63">
        <v>28.6</v>
      </c>
      <c r="AQ75" s="15" t="s">
        <v>300</v>
      </c>
      <c r="AR75" s="15">
        <v>0.6</v>
      </c>
      <c r="AS75" s="15">
        <v>21</v>
      </c>
      <c r="AT75" s="15">
        <v>0.24</v>
      </c>
      <c r="AU75" s="15">
        <v>2.7</v>
      </c>
      <c r="AV75" s="15">
        <v>15</v>
      </c>
      <c r="AW75" s="63">
        <v>20</v>
      </c>
      <c r="AX75" s="15">
        <v>80</v>
      </c>
      <c r="AY75" s="15">
        <v>0.68</v>
      </c>
      <c r="AZ75" s="15">
        <v>11</v>
      </c>
      <c r="BA75" s="15">
        <v>10.8</v>
      </c>
      <c r="BB75" s="15">
        <v>25.1</v>
      </c>
      <c r="BC75" s="15">
        <v>47.6</v>
      </c>
      <c r="BD75" s="15">
        <v>5.26</v>
      </c>
      <c r="BE75" s="15">
        <v>83</v>
      </c>
      <c r="BF75" s="15" t="s">
        <v>184</v>
      </c>
      <c r="BG75" s="15">
        <v>12</v>
      </c>
      <c r="BH75" s="15" t="s">
        <v>184</v>
      </c>
      <c r="BI75" s="15">
        <v>4.78</v>
      </c>
      <c r="BJ75" s="15">
        <v>2.2000000000000002</v>
      </c>
      <c r="BK75" s="15">
        <v>314</v>
      </c>
      <c r="BL75" s="15">
        <v>2.16</v>
      </c>
      <c r="BM75" s="15">
        <v>0.5</v>
      </c>
      <c r="BN75" s="15">
        <v>0.1</v>
      </c>
      <c r="BO75" s="15">
        <v>7.22</v>
      </c>
      <c r="BP75" s="15">
        <v>0.17</v>
      </c>
      <c r="BQ75" s="15">
        <v>2.33</v>
      </c>
      <c r="BR75" s="15">
        <v>125</v>
      </c>
      <c r="BS75" s="15">
        <v>2</v>
      </c>
      <c r="BT75" s="15">
        <v>13.8</v>
      </c>
      <c r="BU75" s="15">
        <v>1.42</v>
      </c>
      <c r="BV75" s="15">
        <v>63.8</v>
      </c>
      <c r="BW75" s="15">
        <v>235</v>
      </c>
    </row>
    <row r="76" spans="1:75" s="11" customFormat="1" ht="15" customHeight="1">
      <c r="A76" s="88" t="s">
        <v>700</v>
      </c>
      <c r="B76" s="88" t="s">
        <v>152</v>
      </c>
      <c r="C76" s="88" t="str">
        <f t="shared" si="0"/>
        <v>112-24-249-A01</v>
      </c>
      <c r="D76" s="11">
        <v>14</v>
      </c>
      <c r="E76" s="91">
        <v>760701.42900300003</v>
      </c>
      <c r="F76" s="91">
        <v>5638561.5305340001</v>
      </c>
      <c r="G76" s="155">
        <v>3</v>
      </c>
      <c r="H76" s="88">
        <v>3.2</v>
      </c>
      <c r="I76" s="88" t="s">
        <v>49</v>
      </c>
      <c r="J76" s="41" t="s">
        <v>156</v>
      </c>
      <c r="K76" s="88" t="s">
        <v>54</v>
      </c>
      <c r="L76" s="88">
        <v>2024</v>
      </c>
      <c r="M76" s="63">
        <v>65.099999999999994</v>
      </c>
      <c r="N76" s="15">
        <v>14.6</v>
      </c>
      <c r="O76" s="15">
        <v>5.59</v>
      </c>
      <c r="P76" s="15">
        <v>0.08</v>
      </c>
      <c r="Q76" s="15">
        <v>2.1800000000000002</v>
      </c>
      <c r="R76" s="15">
        <v>2.74</v>
      </c>
      <c r="S76" s="15">
        <v>2.4300000000000002</v>
      </c>
      <c r="T76" s="15">
        <v>2.42</v>
      </c>
      <c r="U76" s="15">
        <v>0.55000000000000004</v>
      </c>
      <c r="V76" s="15">
        <v>0.13</v>
      </c>
      <c r="W76" s="15">
        <v>3</v>
      </c>
      <c r="X76" s="15">
        <v>98.82</v>
      </c>
      <c r="Y76" s="15" t="s">
        <v>174</v>
      </c>
      <c r="Z76" s="15">
        <v>2.5</v>
      </c>
      <c r="AA76" s="15">
        <v>437</v>
      </c>
      <c r="AB76" s="15">
        <v>2.2000000000000002</v>
      </c>
      <c r="AC76" s="15" t="s">
        <v>174</v>
      </c>
      <c r="AD76" s="15">
        <v>0.2</v>
      </c>
      <c r="AE76" s="15">
        <v>55</v>
      </c>
      <c r="AF76" s="15">
        <v>16</v>
      </c>
      <c r="AG76" s="15">
        <v>67</v>
      </c>
      <c r="AH76" s="63">
        <v>1.9</v>
      </c>
      <c r="AI76" s="15">
        <v>8.6</v>
      </c>
      <c r="AJ76" s="15">
        <v>3.04</v>
      </c>
      <c r="AK76" s="15">
        <v>1.46</v>
      </c>
      <c r="AL76" s="58">
        <v>1</v>
      </c>
      <c r="AM76" s="63">
        <v>16.2</v>
      </c>
      <c r="AN76" s="58">
        <v>3.3</v>
      </c>
      <c r="AO76" s="15">
        <v>0.3</v>
      </c>
      <c r="AP76" s="63">
        <v>30.6</v>
      </c>
      <c r="AQ76" s="15" t="s">
        <v>300</v>
      </c>
      <c r="AR76" s="15">
        <v>0.7</v>
      </c>
      <c r="AS76" s="15">
        <v>26</v>
      </c>
      <c r="AT76" s="15">
        <v>0.21</v>
      </c>
      <c r="AU76" s="15">
        <v>1.4</v>
      </c>
      <c r="AV76" s="15">
        <v>11</v>
      </c>
      <c r="AW76" s="63">
        <v>24</v>
      </c>
      <c r="AX76" s="15">
        <v>46</v>
      </c>
      <c r="AY76" s="15">
        <v>0.2</v>
      </c>
      <c r="AZ76" s="15">
        <v>3.77</v>
      </c>
      <c r="BA76" s="15">
        <v>3.96</v>
      </c>
      <c r="BB76" s="15">
        <v>8.6999999999999993</v>
      </c>
      <c r="BC76" s="15">
        <v>16.600000000000001</v>
      </c>
      <c r="BD76" s="15">
        <v>6.34</v>
      </c>
      <c r="BE76" s="15">
        <v>65.7</v>
      </c>
      <c r="BF76" s="15" t="s">
        <v>184</v>
      </c>
      <c r="BG76" s="15">
        <v>11</v>
      </c>
      <c r="BH76" s="15" t="s">
        <v>184</v>
      </c>
      <c r="BI76" s="15">
        <v>4.38</v>
      </c>
      <c r="BJ76" s="15">
        <v>0.8</v>
      </c>
      <c r="BK76" s="15">
        <v>306</v>
      </c>
      <c r="BL76" s="15">
        <v>0.52</v>
      </c>
      <c r="BM76" s="15">
        <v>0.54</v>
      </c>
      <c r="BN76" s="15" t="s">
        <v>174</v>
      </c>
      <c r="BO76" s="15">
        <v>5.54</v>
      </c>
      <c r="BP76" s="15">
        <v>0.15</v>
      </c>
      <c r="BQ76" s="15">
        <v>1.59</v>
      </c>
      <c r="BR76" s="15">
        <v>93</v>
      </c>
      <c r="BS76" s="15">
        <v>2</v>
      </c>
      <c r="BT76" s="15">
        <v>14.9</v>
      </c>
      <c r="BU76" s="15">
        <v>1.51</v>
      </c>
      <c r="BV76" s="15">
        <v>49.7</v>
      </c>
      <c r="BW76" s="15">
        <v>239</v>
      </c>
    </row>
    <row r="77" spans="1:75" s="11" customFormat="1" ht="15" customHeight="1">
      <c r="A77" s="88" t="s">
        <v>701</v>
      </c>
      <c r="B77" s="88" t="s">
        <v>152</v>
      </c>
      <c r="C77" s="88" t="str">
        <f t="shared" si="0"/>
        <v>112-24-253-A01</v>
      </c>
      <c r="D77" s="11">
        <v>14</v>
      </c>
      <c r="E77" s="91">
        <v>760066.74153799994</v>
      </c>
      <c r="F77" s="91">
        <v>5641696.7522529997</v>
      </c>
      <c r="G77" s="88">
        <v>0.3</v>
      </c>
      <c r="H77" s="88">
        <v>0.5</v>
      </c>
      <c r="I77" s="88" t="s">
        <v>49</v>
      </c>
      <c r="J77" s="41" t="s">
        <v>156</v>
      </c>
      <c r="K77" s="88" t="s">
        <v>54</v>
      </c>
      <c r="L77" s="88">
        <v>2024</v>
      </c>
      <c r="M77" s="63">
        <v>63</v>
      </c>
      <c r="N77" s="15">
        <v>14.4</v>
      </c>
      <c r="O77" s="15">
        <v>6.28</v>
      </c>
      <c r="P77" s="15">
        <v>0.08</v>
      </c>
      <c r="Q77" s="15">
        <v>2.95</v>
      </c>
      <c r="R77" s="15">
        <v>2.73</v>
      </c>
      <c r="S77" s="15">
        <v>2.34</v>
      </c>
      <c r="T77" s="15">
        <v>2.3199999999999998</v>
      </c>
      <c r="U77" s="15">
        <v>0.7</v>
      </c>
      <c r="V77" s="15">
        <v>0.03</v>
      </c>
      <c r="W77" s="15">
        <v>3.4</v>
      </c>
      <c r="X77" s="15">
        <v>98.23</v>
      </c>
      <c r="Y77" s="15">
        <v>0.1</v>
      </c>
      <c r="Z77" s="15">
        <v>1.6</v>
      </c>
      <c r="AA77" s="15">
        <v>515</v>
      </c>
      <c r="AB77" s="15">
        <v>1.4</v>
      </c>
      <c r="AC77" s="15" t="s">
        <v>174</v>
      </c>
      <c r="AD77" s="15">
        <v>0.2</v>
      </c>
      <c r="AE77" s="15">
        <v>26</v>
      </c>
      <c r="AF77" s="15">
        <v>18</v>
      </c>
      <c r="AG77" s="15">
        <v>124</v>
      </c>
      <c r="AH77" s="63">
        <v>2.4</v>
      </c>
      <c r="AI77" s="15">
        <v>4.5</v>
      </c>
      <c r="AJ77" s="15">
        <v>2.52</v>
      </c>
      <c r="AK77" s="15">
        <v>1.23</v>
      </c>
      <c r="AL77" s="58">
        <v>0.75</v>
      </c>
      <c r="AM77" s="63">
        <v>16.2</v>
      </c>
      <c r="AN77" s="58">
        <v>2.56</v>
      </c>
      <c r="AO77" s="15">
        <v>0.2</v>
      </c>
      <c r="AP77" s="63">
        <v>35.6</v>
      </c>
      <c r="AQ77" s="15" t="s">
        <v>300</v>
      </c>
      <c r="AR77" s="15">
        <v>0.5</v>
      </c>
      <c r="AS77" s="15">
        <v>11</v>
      </c>
      <c r="AT77" s="15">
        <v>0.19</v>
      </c>
      <c r="AU77" s="15">
        <v>1.5</v>
      </c>
      <c r="AV77" s="15">
        <v>11</v>
      </c>
      <c r="AW77" s="63">
        <v>13.2</v>
      </c>
      <c r="AX77" s="15">
        <v>65</v>
      </c>
      <c r="AY77" s="15">
        <v>0.63</v>
      </c>
      <c r="AZ77" s="15">
        <v>9.9</v>
      </c>
      <c r="BA77" s="15">
        <v>9.6199999999999992</v>
      </c>
      <c r="BB77" s="15">
        <v>23.4</v>
      </c>
      <c r="BC77" s="15">
        <v>43.6</v>
      </c>
      <c r="BD77" s="15">
        <v>3.18</v>
      </c>
      <c r="BE77" s="15">
        <v>99.4</v>
      </c>
      <c r="BF77" s="15" t="s">
        <v>184</v>
      </c>
      <c r="BG77" s="15">
        <v>15</v>
      </c>
      <c r="BH77" s="15" t="s">
        <v>184</v>
      </c>
      <c r="BI77" s="15">
        <v>2.37</v>
      </c>
      <c r="BJ77" s="15">
        <v>2.8</v>
      </c>
      <c r="BK77" s="15">
        <v>290</v>
      </c>
      <c r="BL77" s="15">
        <v>0.68</v>
      </c>
      <c r="BM77" s="15">
        <v>0.42</v>
      </c>
      <c r="BN77" s="15">
        <v>0.3</v>
      </c>
      <c r="BO77" s="15">
        <v>5.0599999999999996</v>
      </c>
      <c r="BP77" s="15">
        <v>0.18</v>
      </c>
      <c r="BQ77" s="15">
        <v>0.95</v>
      </c>
      <c r="BR77" s="15">
        <v>130</v>
      </c>
      <c r="BS77" s="15">
        <v>2</v>
      </c>
      <c r="BT77" s="15">
        <v>13.7</v>
      </c>
      <c r="BU77" s="15">
        <v>1.51</v>
      </c>
      <c r="BV77" s="15">
        <v>54.1</v>
      </c>
      <c r="BW77" s="15">
        <v>295</v>
      </c>
    </row>
    <row r="78" spans="1:75" s="11" customFormat="1" ht="15" customHeight="1">
      <c r="A78" s="88" t="s">
        <v>702</v>
      </c>
      <c r="B78" s="88" t="s">
        <v>152</v>
      </c>
      <c r="C78" s="88" t="str">
        <f t="shared" si="0"/>
        <v>112-24-258-A01</v>
      </c>
      <c r="D78" s="11">
        <v>14</v>
      </c>
      <c r="E78" s="91">
        <v>750159.97906100005</v>
      </c>
      <c r="F78" s="91">
        <v>5612704.7251180001</v>
      </c>
      <c r="G78" s="88">
        <v>0.4</v>
      </c>
      <c r="H78" s="88">
        <v>0.87</v>
      </c>
      <c r="I78" s="88" t="s">
        <v>49</v>
      </c>
      <c r="J78" s="41" t="s">
        <v>156</v>
      </c>
      <c r="K78" s="88" t="s">
        <v>372</v>
      </c>
      <c r="L78" s="88">
        <v>2024</v>
      </c>
      <c r="M78" s="63">
        <v>65.900000000000006</v>
      </c>
      <c r="N78" s="15">
        <v>15.7</v>
      </c>
      <c r="O78" s="15">
        <v>4.04</v>
      </c>
      <c r="P78" s="15">
        <v>0.05</v>
      </c>
      <c r="Q78" s="15">
        <v>1.77</v>
      </c>
      <c r="R78" s="15">
        <v>2.65</v>
      </c>
      <c r="S78" s="15">
        <v>2.76</v>
      </c>
      <c r="T78" s="15">
        <v>2.2200000000000002</v>
      </c>
      <c r="U78" s="15">
        <v>0.56000000000000005</v>
      </c>
      <c r="V78" s="15">
        <v>0.03</v>
      </c>
      <c r="W78" s="15">
        <v>5</v>
      </c>
      <c r="X78" s="15">
        <v>100.68</v>
      </c>
      <c r="Y78" s="15">
        <v>0.5</v>
      </c>
      <c r="Z78" s="15">
        <v>5.9</v>
      </c>
      <c r="AA78" s="15">
        <v>588</v>
      </c>
      <c r="AB78" s="15">
        <v>1.4</v>
      </c>
      <c r="AC78" s="15" t="s">
        <v>174</v>
      </c>
      <c r="AD78" s="15">
        <v>0.3</v>
      </c>
      <c r="AE78" s="15">
        <v>49</v>
      </c>
      <c r="AF78" s="15">
        <v>11</v>
      </c>
      <c r="AG78" s="15">
        <v>107</v>
      </c>
      <c r="AH78" s="63">
        <v>3.5</v>
      </c>
      <c r="AI78" s="15">
        <v>13</v>
      </c>
      <c r="AJ78" s="15">
        <v>2.31</v>
      </c>
      <c r="AK78" s="15">
        <v>1.1299999999999999</v>
      </c>
      <c r="AL78" s="58">
        <v>0.74</v>
      </c>
      <c r="AM78" s="63">
        <v>16.7</v>
      </c>
      <c r="AN78" s="58">
        <v>3.17</v>
      </c>
      <c r="AO78" s="15">
        <v>0.2</v>
      </c>
      <c r="AP78" s="63">
        <v>33</v>
      </c>
      <c r="AQ78" s="15" t="s">
        <v>300</v>
      </c>
      <c r="AR78" s="15">
        <v>0.6</v>
      </c>
      <c r="AS78" s="15">
        <v>18</v>
      </c>
      <c r="AT78" s="15">
        <v>0.2</v>
      </c>
      <c r="AU78" s="15">
        <v>2.1</v>
      </c>
      <c r="AV78" s="15">
        <v>20</v>
      </c>
      <c r="AW78" s="63">
        <v>17.899999999999999</v>
      </c>
      <c r="AX78" s="15">
        <v>46</v>
      </c>
      <c r="AY78" s="15">
        <v>1.01</v>
      </c>
      <c r="AZ78" s="15">
        <v>14.5</v>
      </c>
      <c r="BA78" s="15">
        <v>15.9</v>
      </c>
      <c r="BB78" s="15">
        <v>37.299999999999997</v>
      </c>
      <c r="BC78" s="15">
        <v>68.7</v>
      </c>
      <c r="BD78" s="15">
        <v>4.84</v>
      </c>
      <c r="BE78" s="15">
        <v>71.5</v>
      </c>
      <c r="BF78" s="15">
        <v>3.7</v>
      </c>
      <c r="BG78" s="15">
        <v>10</v>
      </c>
      <c r="BH78" s="15">
        <v>10</v>
      </c>
      <c r="BI78" s="15">
        <v>3.85</v>
      </c>
      <c r="BJ78" s="15">
        <v>1.6</v>
      </c>
      <c r="BK78" s="15">
        <v>345</v>
      </c>
      <c r="BL78" s="15">
        <v>0.79</v>
      </c>
      <c r="BM78" s="15">
        <v>0.4</v>
      </c>
      <c r="BN78" s="15" t="s">
        <v>174</v>
      </c>
      <c r="BO78" s="15">
        <v>7.26</v>
      </c>
      <c r="BP78" s="15">
        <v>0.2</v>
      </c>
      <c r="BQ78" s="15">
        <v>1.86</v>
      </c>
      <c r="BR78" s="15">
        <v>88</v>
      </c>
      <c r="BS78" s="15">
        <v>2</v>
      </c>
      <c r="BT78" s="15">
        <v>13.1</v>
      </c>
      <c r="BU78" s="15">
        <v>1.4</v>
      </c>
      <c r="BV78" s="15">
        <v>43.4</v>
      </c>
      <c r="BW78" s="15">
        <v>252</v>
      </c>
    </row>
    <row r="79" spans="1:75" s="11" customFormat="1" ht="15" customHeight="1">
      <c r="A79" s="88" t="s">
        <v>703</v>
      </c>
      <c r="B79" s="88" t="s">
        <v>152</v>
      </c>
      <c r="C79" s="88" t="str">
        <f t="shared" si="0"/>
        <v>112-24-259-A01</v>
      </c>
      <c r="D79" s="11">
        <v>14</v>
      </c>
      <c r="E79" s="91">
        <v>750019.056461</v>
      </c>
      <c r="F79" s="91">
        <v>5612744.7880570004</v>
      </c>
      <c r="G79" s="88">
        <v>0.4</v>
      </c>
      <c r="H79" s="88">
        <v>0.6</v>
      </c>
      <c r="I79" s="88" t="s">
        <v>49</v>
      </c>
      <c r="J79" s="41" t="s">
        <v>156</v>
      </c>
      <c r="K79" s="88" t="s">
        <v>54</v>
      </c>
      <c r="L79" s="88">
        <v>2024</v>
      </c>
      <c r="M79" s="63">
        <v>68.599999999999994</v>
      </c>
      <c r="N79" s="15">
        <v>14.4</v>
      </c>
      <c r="O79" s="15">
        <v>3.19</v>
      </c>
      <c r="P79" s="15">
        <v>0.05</v>
      </c>
      <c r="Q79" s="15">
        <v>1.66</v>
      </c>
      <c r="R79" s="15">
        <v>2.81</v>
      </c>
      <c r="S79" s="15">
        <v>3.24</v>
      </c>
      <c r="T79" s="15">
        <v>2.33</v>
      </c>
      <c r="U79" s="15">
        <v>0.49</v>
      </c>
      <c r="V79" s="15" t="s">
        <v>183</v>
      </c>
      <c r="W79" s="15">
        <v>2</v>
      </c>
      <c r="X79" s="15">
        <v>98.77</v>
      </c>
      <c r="Y79" s="15">
        <v>0.3</v>
      </c>
      <c r="Z79" s="15">
        <v>0.9</v>
      </c>
      <c r="AA79" s="15">
        <v>630</v>
      </c>
      <c r="AB79" s="15">
        <v>2.6</v>
      </c>
      <c r="AC79" s="15" t="s">
        <v>174</v>
      </c>
      <c r="AD79" s="15" t="s">
        <v>174</v>
      </c>
      <c r="AE79" s="15">
        <v>35</v>
      </c>
      <c r="AF79" s="15">
        <v>8.3000000000000007</v>
      </c>
      <c r="AG79" s="15">
        <v>99</v>
      </c>
      <c r="AH79" s="63">
        <v>2.5</v>
      </c>
      <c r="AI79" s="15">
        <v>2.8</v>
      </c>
      <c r="AJ79" s="15">
        <v>1.99</v>
      </c>
      <c r="AK79" s="15">
        <v>1.07</v>
      </c>
      <c r="AL79" s="58">
        <v>0.69</v>
      </c>
      <c r="AM79" s="63">
        <v>15.9</v>
      </c>
      <c r="AN79" s="58">
        <v>3.16</v>
      </c>
      <c r="AO79" s="15">
        <v>0.2</v>
      </c>
      <c r="AP79" s="63">
        <v>26.1</v>
      </c>
      <c r="AQ79" s="15" t="s">
        <v>300</v>
      </c>
      <c r="AR79" s="15">
        <v>0.4</v>
      </c>
      <c r="AS79" s="15">
        <v>17</v>
      </c>
      <c r="AT79" s="15">
        <v>0.23</v>
      </c>
      <c r="AU79" s="15">
        <v>1.1000000000000001</v>
      </c>
      <c r="AV79" s="15">
        <v>12</v>
      </c>
      <c r="AW79" s="63">
        <v>15.2</v>
      </c>
      <c r="AX79" s="15">
        <v>41</v>
      </c>
      <c r="AY79" s="15">
        <v>0.44</v>
      </c>
      <c r="AZ79" s="15">
        <v>7.9</v>
      </c>
      <c r="BA79" s="15">
        <v>8.1300000000000008</v>
      </c>
      <c r="BB79" s="15">
        <v>19.899999999999999</v>
      </c>
      <c r="BC79" s="15">
        <v>36.4</v>
      </c>
      <c r="BD79" s="15">
        <v>4.28</v>
      </c>
      <c r="BE79" s="15">
        <v>76</v>
      </c>
      <c r="BF79" s="15" t="s">
        <v>184</v>
      </c>
      <c r="BG79" s="15">
        <v>9</v>
      </c>
      <c r="BH79" s="15" t="s">
        <v>184</v>
      </c>
      <c r="BI79" s="15">
        <v>3.38</v>
      </c>
      <c r="BJ79" s="15">
        <v>2</v>
      </c>
      <c r="BK79" s="15">
        <v>390</v>
      </c>
      <c r="BL79" s="15">
        <v>0.6</v>
      </c>
      <c r="BM79" s="15">
        <v>0.38</v>
      </c>
      <c r="BN79" s="15">
        <v>0.3</v>
      </c>
      <c r="BO79" s="15">
        <v>5.36</v>
      </c>
      <c r="BP79" s="15">
        <v>0.11</v>
      </c>
      <c r="BQ79" s="15">
        <v>0.74</v>
      </c>
      <c r="BR79" s="15">
        <v>68</v>
      </c>
      <c r="BS79" s="15">
        <v>2</v>
      </c>
      <c r="BT79" s="15">
        <v>11.5</v>
      </c>
      <c r="BU79" s="15">
        <v>1.05</v>
      </c>
      <c r="BV79" s="15">
        <v>26.1</v>
      </c>
      <c r="BW79" s="15">
        <v>232</v>
      </c>
    </row>
    <row r="80" spans="1:75" s="11" customFormat="1" ht="15" customHeight="1">
      <c r="A80" s="88" t="s">
        <v>704</v>
      </c>
      <c r="B80" s="88" t="s">
        <v>152</v>
      </c>
      <c r="C80" s="88" t="str">
        <f t="shared" si="0"/>
        <v>112-24-260-A01</v>
      </c>
      <c r="D80" s="11">
        <v>14</v>
      </c>
      <c r="E80" s="91">
        <v>730850.38426299999</v>
      </c>
      <c r="F80" s="91">
        <v>5585678.5969979996</v>
      </c>
      <c r="G80" s="88">
        <v>0.4</v>
      </c>
      <c r="H80" s="88">
        <v>0.6</v>
      </c>
      <c r="I80" s="88" t="s">
        <v>49</v>
      </c>
      <c r="J80" s="41" t="s">
        <v>156</v>
      </c>
      <c r="K80" s="88" t="s">
        <v>54</v>
      </c>
      <c r="L80" s="88">
        <v>2024</v>
      </c>
      <c r="M80" s="63">
        <v>69.7</v>
      </c>
      <c r="N80" s="15">
        <v>12.8</v>
      </c>
      <c r="O80" s="15">
        <v>3.55</v>
      </c>
      <c r="P80" s="15">
        <v>0.04</v>
      </c>
      <c r="Q80" s="15">
        <v>1.36</v>
      </c>
      <c r="R80" s="15">
        <v>1.48</v>
      </c>
      <c r="S80" s="15">
        <v>1.81</v>
      </c>
      <c r="T80" s="15">
        <v>2.5099999999999998</v>
      </c>
      <c r="U80" s="15">
        <v>0.68</v>
      </c>
      <c r="V80" s="15">
        <v>0.02</v>
      </c>
      <c r="W80" s="15">
        <v>4.9000000000000004</v>
      </c>
      <c r="X80" s="15">
        <v>98.85</v>
      </c>
      <c r="Y80" s="15">
        <v>0.3</v>
      </c>
      <c r="Z80" s="15">
        <v>2.2000000000000002</v>
      </c>
      <c r="AA80" s="15">
        <v>630</v>
      </c>
      <c r="AB80" s="15">
        <v>1.7</v>
      </c>
      <c r="AC80" s="15">
        <v>0.1</v>
      </c>
      <c r="AD80" s="15">
        <v>0.3</v>
      </c>
      <c r="AE80" s="15">
        <v>59</v>
      </c>
      <c r="AF80" s="15">
        <v>8.5</v>
      </c>
      <c r="AG80" s="15">
        <v>83</v>
      </c>
      <c r="AH80" s="63">
        <v>5</v>
      </c>
      <c r="AI80" s="15">
        <v>4.7</v>
      </c>
      <c r="AJ80" s="15">
        <v>2.98</v>
      </c>
      <c r="AK80" s="15">
        <v>1.66</v>
      </c>
      <c r="AL80" s="58">
        <v>0.78</v>
      </c>
      <c r="AM80" s="63">
        <v>14</v>
      </c>
      <c r="AN80" s="58">
        <v>4.17</v>
      </c>
      <c r="AO80" s="15">
        <v>0.2</v>
      </c>
      <c r="AP80" s="63">
        <v>34.700000000000003</v>
      </c>
      <c r="AQ80" s="15" t="s">
        <v>300</v>
      </c>
      <c r="AR80" s="15">
        <v>0.7</v>
      </c>
      <c r="AS80" s="15">
        <v>29</v>
      </c>
      <c r="AT80" s="15">
        <v>0.28999999999999998</v>
      </c>
      <c r="AU80" s="15">
        <v>2</v>
      </c>
      <c r="AV80" s="15">
        <v>21</v>
      </c>
      <c r="AW80" s="63">
        <v>23.2</v>
      </c>
      <c r="AX80" s="15">
        <v>34</v>
      </c>
      <c r="AY80" s="15">
        <v>0.63</v>
      </c>
      <c r="AZ80" s="15">
        <v>10.5</v>
      </c>
      <c r="BA80" s="15">
        <v>9.94</v>
      </c>
      <c r="BB80" s="15">
        <v>23.6</v>
      </c>
      <c r="BC80" s="15">
        <v>44.7</v>
      </c>
      <c r="BD80" s="15">
        <v>6.55</v>
      </c>
      <c r="BE80" s="15">
        <v>131</v>
      </c>
      <c r="BF80" s="15" t="s">
        <v>184</v>
      </c>
      <c r="BG80" s="15">
        <v>9</v>
      </c>
      <c r="BH80" s="15" t="s">
        <v>184</v>
      </c>
      <c r="BI80" s="15">
        <v>4.6100000000000003</v>
      </c>
      <c r="BJ80" s="15">
        <v>2</v>
      </c>
      <c r="BK80" s="15">
        <v>223</v>
      </c>
      <c r="BL80" s="15">
        <v>1.1299999999999999</v>
      </c>
      <c r="BM80" s="15">
        <v>0.48</v>
      </c>
      <c r="BN80" s="15">
        <v>0.8</v>
      </c>
      <c r="BO80" s="15">
        <v>10.6</v>
      </c>
      <c r="BP80" s="15">
        <v>0.24</v>
      </c>
      <c r="BQ80" s="15">
        <v>5.46</v>
      </c>
      <c r="BR80" s="15">
        <v>107</v>
      </c>
      <c r="BS80" s="15">
        <v>5</v>
      </c>
      <c r="BT80" s="15">
        <v>17.399999999999999</v>
      </c>
      <c r="BU80" s="15">
        <v>1.79</v>
      </c>
      <c r="BV80" s="15">
        <v>55.7</v>
      </c>
      <c r="BW80" s="15">
        <v>286</v>
      </c>
    </row>
    <row r="81" spans="1:75" s="11" customFormat="1" ht="15" customHeight="1">
      <c r="A81" s="88" t="s">
        <v>705</v>
      </c>
      <c r="B81" s="88" t="s">
        <v>152</v>
      </c>
      <c r="C81" s="88" t="str">
        <f t="shared" si="0"/>
        <v>112-24-274-A01</v>
      </c>
      <c r="D81" s="11">
        <v>14</v>
      </c>
      <c r="E81" s="91">
        <v>754553.64853200002</v>
      </c>
      <c r="F81" s="91">
        <v>5654102.0411200002</v>
      </c>
      <c r="G81" s="88">
        <v>0.7</v>
      </c>
      <c r="H81" s="88">
        <v>1.2</v>
      </c>
      <c r="I81" s="88" t="s">
        <v>49</v>
      </c>
      <c r="J81" s="41" t="s">
        <v>156</v>
      </c>
      <c r="K81" s="88" t="s">
        <v>54</v>
      </c>
      <c r="L81" s="88">
        <v>2024</v>
      </c>
      <c r="M81" s="63">
        <v>67</v>
      </c>
      <c r="N81" s="63">
        <v>15</v>
      </c>
      <c r="O81" s="15">
        <v>4.6500000000000004</v>
      </c>
      <c r="P81" s="15">
        <v>7.0000000000000007E-2</v>
      </c>
      <c r="Q81" s="15">
        <v>1.94</v>
      </c>
      <c r="R81" s="15">
        <v>3.29</v>
      </c>
      <c r="S81" s="15">
        <v>3.37</v>
      </c>
      <c r="T81" s="15">
        <v>3.05</v>
      </c>
      <c r="U81" s="15">
        <v>0.56000000000000005</v>
      </c>
      <c r="V81" s="15">
        <v>0.19</v>
      </c>
      <c r="W81" s="15">
        <v>1.9</v>
      </c>
      <c r="X81" s="15">
        <v>101.02</v>
      </c>
      <c r="Y81" s="15">
        <v>0.1</v>
      </c>
      <c r="Z81" s="15">
        <v>1.4</v>
      </c>
      <c r="AA81" s="15">
        <v>692</v>
      </c>
      <c r="AB81" s="15">
        <v>2</v>
      </c>
      <c r="AC81" s="15" t="s">
        <v>174</v>
      </c>
      <c r="AD81" s="15">
        <v>0.1</v>
      </c>
      <c r="AE81" s="15">
        <v>91</v>
      </c>
      <c r="AF81" s="15">
        <v>13</v>
      </c>
      <c r="AG81" s="15">
        <v>89</v>
      </c>
      <c r="AH81" s="63">
        <v>2.9</v>
      </c>
      <c r="AI81" s="15">
        <v>3.7</v>
      </c>
      <c r="AJ81" s="15">
        <v>2.81</v>
      </c>
      <c r="AK81" s="15">
        <v>1.59</v>
      </c>
      <c r="AL81" s="58">
        <v>0.95</v>
      </c>
      <c r="AM81" s="63">
        <v>16.2</v>
      </c>
      <c r="AN81" s="58">
        <v>3.54</v>
      </c>
      <c r="AO81" s="15">
        <v>0.2</v>
      </c>
      <c r="AP81" s="63">
        <v>41.6</v>
      </c>
      <c r="AQ81" s="15" t="s">
        <v>300</v>
      </c>
      <c r="AR81" s="15">
        <v>0.6</v>
      </c>
      <c r="AS81" s="15">
        <v>30</v>
      </c>
      <c r="AT81" s="15">
        <v>0.23</v>
      </c>
      <c r="AU81" s="15">
        <v>1.5</v>
      </c>
      <c r="AV81" s="15">
        <v>15</v>
      </c>
      <c r="AW81" s="63">
        <v>26.6</v>
      </c>
      <c r="AX81" s="15">
        <v>42</v>
      </c>
      <c r="AY81" s="15">
        <v>0.59</v>
      </c>
      <c r="AZ81" s="15">
        <v>10.5</v>
      </c>
      <c r="BA81" s="15">
        <v>10.199999999999999</v>
      </c>
      <c r="BB81" s="15">
        <v>24.6</v>
      </c>
      <c r="BC81" s="15">
        <v>45.9</v>
      </c>
      <c r="BD81" s="15">
        <v>7.24</v>
      </c>
      <c r="BE81" s="15">
        <v>128</v>
      </c>
      <c r="BF81" s="15" t="s">
        <v>184</v>
      </c>
      <c r="BG81" s="15">
        <v>10</v>
      </c>
      <c r="BH81" s="15" t="s">
        <v>184</v>
      </c>
      <c r="BI81" s="15">
        <v>4.71</v>
      </c>
      <c r="BJ81" s="15">
        <v>2.4</v>
      </c>
      <c r="BK81" s="15">
        <v>405</v>
      </c>
      <c r="BL81" s="15">
        <v>0.75</v>
      </c>
      <c r="BM81" s="15">
        <v>0.43</v>
      </c>
      <c r="BN81" s="15">
        <v>1</v>
      </c>
      <c r="BO81" s="15">
        <v>10.5</v>
      </c>
      <c r="BP81" s="15">
        <v>0.21</v>
      </c>
      <c r="BQ81" s="15">
        <v>1.61</v>
      </c>
      <c r="BR81" s="15">
        <v>93</v>
      </c>
      <c r="BS81" s="15">
        <v>1</v>
      </c>
      <c r="BT81" s="15">
        <v>15.1</v>
      </c>
      <c r="BU81" s="15">
        <v>1.87</v>
      </c>
      <c r="BV81" s="15">
        <v>38.6</v>
      </c>
      <c r="BW81" s="15">
        <v>334</v>
      </c>
    </row>
    <row r="82" spans="1:75" s="11" customFormat="1" ht="15" customHeight="1">
      <c r="A82" s="88" t="s">
        <v>706</v>
      </c>
      <c r="B82" s="88" t="s">
        <v>152</v>
      </c>
      <c r="C82" s="88" t="str">
        <f t="shared" si="0"/>
        <v>112-24-278-A01</v>
      </c>
      <c r="D82" s="11">
        <v>14</v>
      </c>
      <c r="E82" s="91">
        <v>711658.61119099997</v>
      </c>
      <c r="F82" s="91">
        <v>5662527.7636230001</v>
      </c>
      <c r="G82" s="88">
        <v>0.4</v>
      </c>
      <c r="H82" s="88">
        <v>0.8</v>
      </c>
      <c r="I82" s="88" t="s">
        <v>49</v>
      </c>
      <c r="J82" s="41" t="s">
        <v>156</v>
      </c>
      <c r="K82" s="88" t="s">
        <v>372</v>
      </c>
      <c r="L82" s="88">
        <v>2024</v>
      </c>
      <c r="M82" s="63">
        <v>72.099999999999994</v>
      </c>
      <c r="N82" s="15">
        <v>14.5</v>
      </c>
      <c r="O82" s="15">
        <v>2.91</v>
      </c>
      <c r="P82" s="15">
        <v>0.03</v>
      </c>
      <c r="Q82" s="15">
        <v>1.17</v>
      </c>
      <c r="R82" s="15">
        <v>2.31</v>
      </c>
      <c r="S82" s="15">
        <v>3.19</v>
      </c>
      <c r="T82" s="15">
        <v>2.56</v>
      </c>
      <c r="U82" s="15">
        <v>0.52</v>
      </c>
      <c r="V82" s="15">
        <v>7.0000000000000007E-2</v>
      </c>
      <c r="W82" s="15">
        <v>1.9</v>
      </c>
      <c r="X82" s="15">
        <v>101.26</v>
      </c>
      <c r="Y82" s="15">
        <v>0.1</v>
      </c>
      <c r="Z82" s="15">
        <v>2.1</v>
      </c>
      <c r="AA82" s="15">
        <v>598</v>
      </c>
      <c r="AB82" s="15">
        <v>1.4</v>
      </c>
      <c r="AC82" s="15" t="s">
        <v>174</v>
      </c>
      <c r="AD82" s="15" t="s">
        <v>174</v>
      </c>
      <c r="AE82" s="15">
        <v>44</v>
      </c>
      <c r="AF82" s="15">
        <v>6.4</v>
      </c>
      <c r="AG82" s="15">
        <v>47</v>
      </c>
      <c r="AH82" s="63">
        <v>2</v>
      </c>
      <c r="AI82" s="15">
        <v>3.2</v>
      </c>
      <c r="AJ82" s="15">
        <v>1.96</v>
      </c>
      <c r="AK82" s="15">
        <v>0.98</v>
      </c>
      <c r="AL82" s="58">
        <v>0.65</v>
      </c>
      <c r="AM82" s="63">
        <v>16</v>
      </c>
      <c r="AN82" s="58">
        <v>2.12</v>
      </c>
      <c r="AO82" s="15">
        <v>0.2</v>
      </c>
      <c r="AP82" s="63">
        <v>39.1</v>
      </c>
      <c r="AQ82" s="15" t="s">
        <v>300</v>
      </c>
      <c r="AR82" s="15">
        <v>0.4</v>
      </c>
      <c r="AS82" s="15">
        <v>19</v>
      </c>
      <c r="AT82" s="15">
        <v>0.09</v>
      </c>
      <c r="AU82" s="15">
        <v>3.3</v>
      </c>
      <c r="AV82" s="15">
        <v>12</v>
      </c>
      <c r="AW82" s="63">
        <v>14.5</v>
      </c>
      <c r="AX82" s="15">
        <v>29</v>
      </c>
      <c r="AY82" s="15">
        <v>0.44</v>
      </c>
      <c r="AZ82" s="15">
        <v>8.4</v>
      </c>
      <c r="BA82" s="15">
        <v>7.93</v>
      </c>
      <c r="BB82" s="15">
        <v>19.8</v>
      </c>
      <c r="BC82" s="15">
        <v>36.6</v>
      </c>
      <c r="BD82" s="15">
        <v>3.83</v>
      </c>
      <c r="BE82" s="15">
        <v>80.2</v>
      </c>
      <c r="BF82" s="15" t="s">
        <v>184</v>
      </c>
      <c r="BG82" s="15">
        <v>8</v>
      </c>
      <c r="BH82" s="15">
        <v>5</v>
      </c>
      <c r="BI82" s="15">
        <v>3.02</v>
      </c>
      <c r="BJ82" s="15">
        <v>2.6</v>
      </c>
      <c r="BK82" s="15">
        <v>372</v>
      </c>
      <c r="BL82" s="15">
        <v>0.91</v>
      </c>
      <c r="BM82" s="15">
        <v>0.28000000000000003</v>
      </c>
      <c r="BN82" s="15">
        <v>0.2</v>
      </c>
      <c r="BO82" s="15">
        <v>5.0599999999999996</v>
      </c>
      <c r="BP82" s="15">
        <v>0.16</v>
      </c>
      <c r="BQ82" s="15">
        <v>2.2599999999999998</v>
      </c>
      <c r="BR82" s="15">
        <v>65</v>
      </c>
      <c r="BS82" s="15">
        <v>3</v>
      </c>
      <c r="BT82" s="15">
        <v>10.1</v>
      </c>
      <c r="BU82" s="15">
        <v>1.05</v>
      </c>
      <c r="BV82" s="15">
        <v>25.9</v>
      </c>
      <c r="BW82" s="15">
        <v>322</v>
      </c>
    </row>
    <row r="83" spans="1:75" s="11" customFormat="1" ht="15" customHeight="1">
      <c r="A83" s="88" t="s">
        <v>707</v>
      </c>
      <c r="B83" s="88" t="s">
        <v>152</v>
      </c>
      <c r="C83" s="88" t="str">
        <f t="shared" si="0"/>
        <v>112-24-281-A01</v>
      </c>
      <c r="D83" s="11">
        <v>14</v>
      </c>
      <c r="E83" s="91">
        <v>720461.13040200004</v>
      </c>
      <c r="F83" s="91">
        <v>5661380.9857630003</v>
      </c>
      <c r="G83" s="88">
        <v>0.3</v>
      </c>
      <c r="H83" s="88">
        <v>0.5</v>
      </c>
      <c r="I83" s="88" t="s">
        <v>49</v>
      </c>
      <c r="J83" s="41" t="s">
        <v>156</v>
      </c>
      <c r="K83" s="88" t="s">
        <v>54</v>
      </c>
      <c r="L83" s="88">
        <v>2024</v>
      </c>
      <c r="M83" s="63">
        <v>67.400000000000006</v>
      </c>
      <c r="N83" s="15">
        <v>14.6</v>
      </c>
      <c r="O83" s="15">
        <v>3.96</v>
      </c>
      <c r="P83" s="15">
        <v>0.04</v>
      </c>
      <c r="Q83" s="15">
        <v>1.53</v>
      </c>
      <c r="R83" s="15">
        <v>2.04</v>
      </c>
      <c r="S83" s="15">
        <v>2.54</v>
      </c>
      <c r="T83" s="15">
        <v>2.65</v>
      </c>
      <c r="U83" s="15">
        <v>0.55000000000000004</v>
      </c>
      <c r="V83" s="15">
        <v>0.05</v>
      </c>
      <c r="W83" s="15">
        <v>2.7</v>
      </c>
      <c r="X83" s="15">
        <v>98.06</v>
      </c>
      <c r="Y83" s="15">
        <v>0.2</v>
      </c>
      <c r="Z83" s="15">
        <v>1.7</v>
      </c>
      <c r="AA83" s="15">
        <v>561</v>
      </c>
      <c r="AB83" s="15">
        <v>1.3</v>
      </c>
      <c r="AC83" s="15" t="s">
        <v>174</v>
      </c>
      <c r="AD83" s="15" t="s">
        <v>174</v>
      </c>
      <c r="AE83" s="15">
        <v>26</v>
      </c>
      <c r="AF83" s="15">
        <v>8.6999999999999993</v>
      </c>
      <c r="AG83" s="15">
        <v>60</v>
      </c>
      <c r="AH83" s="63">
        <v>3</v>
      </c>
      <c r="AI83" s="15">
        <v>3.6</v>
      </c>
      <c r="AJ83" s="15">
        <v>1.88</v>
      </c>
      <c r="AK83" s="15">
        <v>1.0900000000000001</v>
      </c>
      <c r="AL83" s="58">
        <v>0.7</v>
      </c>
      <c r="AM83" s="63">
        <v>16.899999999999999</v>
      </c>
      <c r="AN83" s="58">
        <v>2.58</v>
      </c>
      <c r="AO83" s="15">
        <v>0.3</v>
      </c>
      <c r="AP83" s="63">
        <v>30.3</v>
      </c>
      <c r="AQ83" s="15" t="s">
        <v>300</v>
      </c>
      <c r="AR83" s="15">
        <v>0.3</v>
      </c>
      <c r="AS83" s="15">
        <v>14</v>
      </c>
      <c r="AT83" s="15">
        <v>0.16</v>
      </c>
      <c r="AU83" s="15">
        <v>2</v>
      </c>
      <c r="AV83" s="15">
        <v>12</v>
      </c>
      <c r="AW83" s="63">
        <v>13.5</v>
      </c>
      <c r="AX83" s="15">
        <v>36</v>
      </c>
      <c r="AY83" s="15">
        <v>0.51</v>
      </c>
      <c r="AZ83" s="15">
        <v>6.67</v>
      </c>
      <c r="BA83" s="15">
        <v>6.61</v>
      </c>
      <c r="BB83" s="15">
        <v>16.399999999999999</v>
      </c>
      <c r="BC83" s="15">
        <v>30.2</v>
      </c>
      <c r="BD83" s="15">
        <v>3.52</v>
      </c>
      <c r="BE83" s="15">
        <v>103</v>
      </c>
      <c r="BF83" s="15" t="s">
        <v>184</v>
      </c>
      <c r="BG83" s="15">
        <v>8</v>
      </c>
      <c r="BH83" s="15" t="s">
        <v>184</v>
      </c>
      <c r="BI83" s="15">
        <v>3.11</v>
      </c>
      <c r="BJ83" s="15">
        <v>1.4</v>
      </c>
      <c r="BK83" s="15">
        <v>322</v>
      </c>
      <c r="BL83" s="15">
        <v>0.72</v>
      </c>
      <c r="BM83" s="15">
        <v>0.34</v>
      </c>
      <c r="BN83" s="15">
        <v>0.5</v>
      </c>
      <c r="BO83" s="15">
        <v>4.54</v>
      </c>
      <c r="BP83" s="15">
        <v>0.17</v>
      </c>
      <c r="BQ83" s="15">
        <v>2.0699999999999998</v>
      </c>
      <c r="BR83" s="15">
        <v>76</v>
      </c>
      <c r="BS83" s="15">
        <v>2</v>
      </c>
      <c r="BT83" s="15">
        <v>10.5</v>
      </c>
      <c r="BU83" s="15">
        <v>1.34</v>
      </c>
      <c r="BV83" s="15">
        <v>48.5</v>
      </c>
      <c r="BW83" s="15">
        <v>245</v>
      </c>
    </row>
    <row r="84" spans="1:75" s="11" customFormat="1" ht="15" customHeight="1">
      <c r="A84" s="88" t="s">
        <v>708</v>
      </c>
      <c r="B84" s="88" t="s">
        <v>152</v>
      </c>
      <c r="C84" s="88" t="str">
        <f t="shared" si="0"/>
        <v>112-24-282-A01</v>
      </c>
      <c r="D84" s="11">
        <v>14</v>
      </c>
      <c r="E84" s="91">
        <v>725519.74357499997</v>
      </c>
      <c r="F84" s="91">
        <v>5660652.4666809998</v>
      </c>
      <c r="G84" s="88">
        <v>0.5</v>
      </c>
      <c r="H84" s="88">
        <v>0.9</v>
      </c>
      <c r="I84" s="88" t="s">
        <v>49</v>
      </c>
      <c r="J84" s="41" t="s">
        <v>156</v>
      </c>
      <c r="K84" s="88" t="s">
        <v>54</v>
      </c>
      <c r="L84" s="88">
        <v>2024</v>
      </c>
      <c r="M84" s="63">
        <v>66.599999999999994</v>
      </c>
      <c r="N84" s="15">
        <v>15.1</v>
      </c>
      <c r="O84" s="15">
        <v>4.78</v>
      </c>
      <c r="P84" s="15">
        <v>0.05</v>
      </c>
      <c r="Q84" s="15">
        <v>1.1499999999999999</v>
      </c>
      <c r="R84" s="15">
        <v>2.88</v>
      </c>
      <c r="S84" s="15">
        <v>3.3</v>
      </c>
      <c r="T84" s="15">
        <v>2.65</v>
      </c>
      <c r="U84" s="15">
        <v>0.54</v>
      </c>
      <c r="V84" s="15">
        <v>0.53</v>
      </c>
      <c r="W84" s="15">
        <v>2.2000000000000002</v>
      </c>
      <c r="X84" s="15">
        <v>99.78</v>
      </c>
      <c r="Y84" s="15">
        <v>1.7</v>
      </c>
      <c r="Z84" s="15">
        <v>3</v>
      </c>
      <c r="AA84" s="15">
        <v>623</v>
      </c>
      <c r="AB84" s="15">
        <v>2</v>
      </c>
      <c r="AC84" s="15">
        <v>0.1</v>
      </c>
      <c r="AD84" s="15">
        <v>0.3</v>
      </c>
      <c r="AE84" s="15">
        <v>163</v>
      </c>
      <c r="AF84" s="15">
        <v>9.8000000000000007</v>
      </c>
      <c r="AG84" s="15">
        <v>59</v>
      </c>
      <c r="AH84" s="63">
        <v>2.8</v>
      </c>
      <c r="AI84" s="15">
        <v>7</v>
      </c>
      <c r="AJ84" s="15">
        <v>2.84</v>
      </c>
      <c r="AK84" s="15">
        <v>1.45</v>
      </c>
      <c r="AL84" s="15">
        <v>1.05</v>
      </c>
      <c r="AM84" s="63">
        <v>17.100000000000001</v>
      </c>
      <c r="AN84" s="58">
        <v>4.46</v>
      </c>
      <c r="AO84" s="15">
        <v>0.2</v>
      </c>
      <c r="AP84" s="63">
        <v>54</v>
      </c>
      <c r="AQ84" s="15" t="s">
        <v>300</v>
      </c>
      <c r="AR84" s="15">
        <v>0.5</v>
      </c>
      <c r="AS84" s="15">
        <v>27</v>
      </c>
      <c r="AT84" s="15">
        <v>0.25</v>
      </c>
      <c r="AU84" s="15">
        <v>1.1000000000000001</v>
      </c>
      <c r="AV84" s="15">
        <v>15</v>
      </c>
      <c r="AW84" s="63">
        <v>27.4</v>
      </c>
      <c r="AX84" s="15">
        <v>34</v>
      </c>
      <c r="AY84" s="15">
        <v>0.63</v>
      </c>
      <c r="AZ84" s="15">
        <v>11.8</v>
      </c>
      <c r="BA84" s="15">
        <v>10.3</v>
      </c>
      <c r="BB84" s="15">
        <v>24.6</v>
      </c>
      <c r="BC84" s="15">
        <v>47.3</v>
      </c>
      <c r="BD84" s="15">
        <v>7.12</v>
      </c>
      <c r="BE84" s="15">
        <v>92.1</v>
      </c>
      <c r="BF84" s="15" t="s">
        <v>184</v>
      </c>
      <c r="BG84" s="15">
        <v>8</v>
      </c>
      <c r="BH84" s="15" t="s">
        <v>184</v>
      </c>
      <c r="BI84" s="15">
        <v>5</v>
      </c>
      <c r="BJ84" s="15">
        <v>1.8</v>
      </c>
      <c r="BK84" s="15">
        <v>414</v>
      </c>
      <c r="BL84" s="15">
        <v>0.74</v>
      </c>
      <c r="BM84" s="15">
        <v>0.6</v>
      </c>
      <c r="BN84" s="15">
        <v>1</v>
      </c>
      <c r="BO84" s="15">
        <v>12.1</v>
      </c>
      <c r="BP84" s="15">
        <v>0.19</v>
      </c>
      <c r="BQ84" s="15">
        <v>2.34</v>
      </c>
      <c r="BR84" s="15">
        <v>78</v>
      </c>
      <c r="BS84" s="15">
        <v>1</v>
      </c>
      <c r="BT84" s="15">
        <v>14.3</v>
      </c>
      <c r="BU84" s="15">
        <v>1.53</v>
      </c>
      <c r="BV84" s="15">
        <v>30.3</v>
      </c>
      <c r="BW84" s="15">
        <v>428</v>
      </c>
    </row>
    <row r="85" spans="1:75" s="11" customFormat="1" ht="15" customHeight="1">
      <c r="A85" s="88" t="s">
        <v>709</v>
      </c>
      <c r="B85" s="88" t="s">
        <v>152</v>
      </c>
      <c r="C85" s="88" t="str">
        <f t="shared" si="0"/>
        <v>112-24-284-A01</v>
      </c>
      <c r="D85" s="11">
        <v>14</v>
      </c>
      <c r="E85" s="91">
        <v>728548.50811499998</v>
      </c>
      <c r="F85" s="91">
        <v>5658793.0034459997</v>
      </c>
      <c r="G85" s="88">
        <v>0.4</v>
      </c>
      <c r="H85" s="88">
        <v>0.7</v>
      </c>
      <c r="I85" s="88" t="s">
        <v>49</v>
      </c>
      <c r="J85" s="41" t="s">
        <v>156</v>
      </c>
      <c r="K85" s="88" t="s">
        <v>372</v>
      </c>
      <c r="L85" s="88">
        <v>2024</v>
      </c>
      <c r="M85" s="63">
        <v>64.8</v>
      </c>
      <c r="N85" s="15">
        <v>14.4</v>
      </c>
      <c r="O85" s="15">
        <v>5.42</v>
      </c>
      <c r="P85" s="15">
        <v>0.05</v>
      </c>
      <c r="Q85" s="15">
        <v>1.1299999999999999</v>
      </c>
      <c r="R85" s="15">
        <v>3.02</v>
      </c>
      <c r="S85" s="15">
        <v>3.29</v>
      </c>
      <c r="T85" s="15">
        <v>2.5</v>
      </c>
      <c r="U85" s="15">
        <v>0.56000000000000005</v>
      </c>
      <c r="V85" s="15">
        <v>0.68</v>
      </c>
      <c r="W85" s="15">
        <v>5.0999999999999996</v>
      </c>
      <c r="X85" s="15">
        <v>100.95</v>
      </c>
      <c r="Y85" s="15">
        <v>0.1</v>
      </c>
      <c r="Z85" s="15">
        <v>3.9</v>
      </c>
      <c r="AA85" s="15">
        <v>606</v>
      </c>
      <c r="AB85" s="15">
        <v>1.9</v>
      </c>
      <c r="AC85" s="15">
        <v>0.1</v>
      </c>
      <c r="AD85" s="15">
        <v>0.4</v>
      </c>
      <c r="AE85" s="15">
        <v>88</v>
      </c>
      <c r="AF85" s="15">
        <v>9.4</v>
      </c>
      <c r="AG85" s="15">
        <v>81</v>
      </c>
      <c r="AH85" s="63">
        <v>2.2000000000000002</v>
      </c>
      <c r="AI85" s="15">
        <v>7.1</v>
      </c>
      <c r="AJ85" s="15">
        <v>2.81</v>
      </c>
      <c r="AK85" s="15">
        <v>2.0099999999999998</v>
      </c>
      <c r="AL85" s="15">
        <v>1.1100000000000001</v>
      </c>
      <c r="AM85" s="63">
        <v>16</v>
      </c>
      <c r="AN85" s="58">
        <v>4.09</v>
      </c>
      <c r="AO85" s="15">
        <v>0.3</v>
      </c>
      <c r="AP85" s="63">
        <v>71.400000000000006</v>
      </c>
      <c r="AQ85" s="15" t="s">
        <v>300</v>
      </c>
      <c r="AR85" s="15">
        <v>0.6</v>
      </c>
      <c r="AS85" s="15">
        <v>26</v>
      </c>
      <c r="AT85" s="15">
        <v>0.28000000000000003</v>
      </c>
      <c r="AU85" s="15">
        <v>2</v>
      </c>
      <c r="AV85" s="15">
        <v>13</v>
      </c>
      <c r="AW85" s="63">
        <v>27.6</v>
      </c>
      <c r="AX85" s="15">
        <v>30</v>
      </c>
      <c r="AY85" s="15">
        <v>0.67</v>
      </c>
      <c r="AZ85" s="15">
        <v>12.1</v>
      </c>
      <c r="BA85" s="15">
        <v>11.5</v>
      </c>
      <c r="BB85" s="15">
        <v>27.7</v>
      </c>
      <c r="BC85" s="15">
        <v>52</v>
      </c>
      <c r="BD85" s="15">
        <v>6.84</v>
      </c>
      <c r="BE85" s="15">
        <v>80.099999999999994</v>
      </c>
      <c r="BF85" s="15" t="s">
        <v>184</v>
      </c>
      <c r="BG85" s="15">
        <v>8</v>
      </c>
      <c r="BH85" s="15" t="s">
        <v>184</v>
      </c>
      <c r="BI85" s="15">
        <v>5.59</v>
      </c>
      <c r="BJ85" s="15">
        <v>1.3</v>
      </c>
      <c r="BK85" s="15">
        <v>409</v>
      </c>
      <c r="BL85" s="15">
        <v>0.95</v>
      </c>
      <c r="BM85" s="15">
        <v>0.52</v>
      </c>
      <c r="BN85" s="15">
        <v>0.3</v>
      </c>
      <c r="BO85" s="15">
        <v>11.5</v>
      </c>
      <c r="BP85" s="15">
        <v>0.21</v>
      </c>
      <c r="BQ85" s="15">
        <v>11.4</v>
      </c>
      <c r="BR85" s="15">
        <v>97</v>
      </c>
      <c r="BS85" s="15">
        <v>2</v>
      </c>
      <c r="BT85" s="15">
        <v>17.2</v>
      </c>
      <c r="BU85" s="15">
        <v>1.97</v>
      </c>
      <c r="BV85" s="15">
        <v>25.7</v>
      </c>
      <c r="BW85" s="15">
        <v>596</v>
      </c>
    </row>
    <row r="86" spans="1:75" s="11" customFormat="1" ht="15" customHeight="1">
      <c r="A86" s="88" t="s">
        <v>710</v>
      </c>
      <c r="B86" s="88" t="s">
        <v>152</v>
      </c>
      <c r="C86" s="88" t="s">
        <v>711</v>
      </c>
      <c r="D86" s="11">
        <v>14</v>
      </c>
      <c r="E86" s="91">
        <v>728548.50811499998</v>
      </c>
      <c r="F86" s="91">
        <v>5658793.0034459997</v>
      </c>
      <c r="G86" s="88">
        <v>0.2</v>
      </c>
      <c r="H86" s="88">
        <v>0.4</v>
      </c>
      <c r="I86" s="88" t="s">
        <v>49</v>
      </c>
      <c r="J86" s="41" t="s">
        <v>156</v>
      </c>
      <c r="K86" s="88" t="s">
        <v>373</v>
      </c>
      <c r="L86" s="88">
        <v>2024</v>
      </c>
      <c r="M86" s="63">
        <v>65</v>
      </c>
      <c r="N86" s="15">
        <v>15.9</v>
      </c>
      <c r="O86" s="15">
        <v>4.62</v>
      </c>
      <c r="P86" s="15">
        <v>0.05</v>
      </c>
      <c r="Q86" s="15">
        <v>1.6</v>
      </c>
      <c r="R86" s="15">
        <v>2.31</v>
      </c>
      <c r="S86" s="15">
        <v>2.64</v>
      </c>
      <c r="T86" s="15">
        <v>2.4700000000000002</v>
      </c>
      <c r="U86" s="15">
        <v>0.59</v>
      </c>
      <c r="V86" s="15">
        <v>0.19</v>
      </c>
      <c r="W86" s="15">
        <v>4.3</v>
      </c>
      <c r="X86" s="15">
        <v>99.67</v>
      </c>
      <c r="Y86" s="15">
        <v>0.2</v>
      </c>
      <c r="Z86" s="15">
        <v>2.4</v>
      </c>
      <c r="AA86" s="15">
        <v>687</v>
      </c>
      <c r="AB86" s="15">
        <v>2.7</v>
      </c>
      <c r="AC86" s="15" t="s">
        <v>174</v>
      </c>
      <c r="AD86" s="15">
        <v>0.3</v>
      </c>
      <c r="AE86" s="15">
        <v>46</v>
      </c>
      <c r="AF86" s="15">
        <v>12</v>
      </c>
      <c r="AG86" s="15">
        <v>70</v>
      </c>
      <c r="AH86" s="63">
        <v>3.8</v>
      </c>
      <c r="AI86" s="15">
        <v>4.5</v>
      </c>
      <c r="AJ86" s="15">
        <v>2.11</v>
      </c>
      <c r="AK86" s="15">
        <v>1.22</v>
      </c>
      <c r="AL86" s="15">
        <v>0.71</v>
      </c>
      <c r="AM86" s="63">
        <v>16.7</v>
      </c>
      <c r="AN86" s="58">
        <v>2.74</v>
      </c>
      <c r="AO86" s="15">
        <v>0.3</v>
      </c>
      <c r="AP86" s="63">
        <v>36</v>
      </c>
      <c r="AQ86" s="15" t="s">
        <v>300</v>
      </c>
      <c r="AR86" s="15">
        <v>0.4</v>
      </c>
      <c r="AS86" s="15">
        <v>18</v>
      </c>
      <c r="AT86" s="15">
        <v>0.22</v>
      </c>
      <c r="AU86" s="15">
        <v>1.6</v>
      </c>
      <c r="AV86" s="15">
        <v>13</v>
      </c>
      <c r="AW86" s="63">
        <v>16.8</v>
      </c>
      <c r="AX86" s="15">
        <v>38</v>
      </c>
      <c r="AY86" s="15">
        <v>0.54</v>
      </c>
      <c r="AZ86" s="15">
        <v>9.6199999999999992</v>
      </c>
      <c r="BA86" s="15">
        <v>9.1300000000000008</v>
      </c>
      <c r="BB86" s="15">
        <v>23.4</v>
      </c>
      <c r="BC86" s="15">
        <v>42.7</v>
      </c>
      <c r="BD86" s="15">
        <v>4.28</v>
      </c>
      <c r="BE86" s="15">
        <v>104</v>
      </c>
      <c r="BF86" s="15" t="s">
        <v>184</v>
      </c>
      <c r="BG86" s="15">
        <v>9</v>
      </c>
      <c r="BH86" s="15" t="s">
        <v>184</v>
      </c>
      <c r="BI86" s="15">
        <v>3.14</v>
      </c>
      <c r="BJ86" s="15">
        <v>1.9</v>
      </c>
      <c r="BK86" s="15">
        <v>332</v>
      </c>
      <c r="BL86" s="15">
        <v>0.87</v>
      </c>
      <c r="BM86" s="15">
        <v>0.43</v>
      </c>
      <c r="BN86" s="15">
        <v>0.6</v>
      </c>
      <c r="BO86" s="15">
        <v>7.75</v>
      </c>
      <c r="BP86" s="15">
        <v>0.21</v>
      </c>
      <c r="BQ86" s="15">
        <v>1.8</v>
      </c>
      <c r="BR86" s="15">
        <v>79</v>
      </c>
      <c r="BS86" s="15">
        <v>2</v>
      </c>
      <c r="BT86" s="15">
        <v>11.7</v>
      </c>
      <c r="BU86" s="15">
        <v>1.47</v>
      </c>
      <c r="BV86" s="15">
        <v>82.8</v>
      </c>
      <c r="BW86" s="15">
        <v>289</v>
      </c>
    </row>
    <row r="87" spans="1:75" s="11" customFormat="1" ht="15" customHeight="1">
      <c r="A87" s="88" t="s">
        <v>710</v>
      </c>
      <c r="B87" s="88" t="s">
        <v>152</v>
      </c>
      <c r="C87" s="88" t="str">
        <f t="shared" ref="C87:C92" si="1">CONCATENATE(A87,"-A01")</f>
        <v>112-24-287-A01</v>
      </c>
      <c r="D87" s="11">
        <v>14</v>
      </c>
      <c r="E87" s="91">
        <v>735490.56425499998</v>
      </c>
      <c r="F87" s="91">
        <v>5657979.802538</v>
      </c>
      <c r="G87" s="88">
        <v>0.6</v>
      </c>
      <c r="H87" s="88">
        <v>0.8</v>
      </c>
      <c r="I87" s="88" t="s">
        <v>49</v>
      </c>
      <c r="J87" s="41" t="s">
        <v>156</v>
      </c>
      <c r="K87" s="88" t="s">
        <v>54</v>
      </c>
      <c r="L87" s="88">
        <v>2024</v>
      </c>
      <c r="M87" s="63">
        <v>69.099999999999994</v>
      </c>
      <c r="N87" s="15">
        <v>15.2</v>
      </c>
      <c r="O87" s="15">
        <v>3.95</v>
      </c>
      <c r="P87" s="15">
        <v>0.05</v>
      </c>
      <c r="Q87" s="15">
        <v>1.44</v>
      </c>
      <c r="R87" s="15">
        <v>2.79</v>
      </c>
      <c r="S87" s="15">
        <v>3.18</v>
      </c>
      <c r="T87" s="15">
        <v>2.6</v>
      </c>
      <c r="U87" s="15">
        <v>0.55000000000000004</v>
      </c>
      <c r="V87" s="15">
        <v>0.22</v>
      </c>
      <c r="W87" s="15">
        <v>2.7</v>
      </c>
      <c r="X87" s="15">
        <v>101.78</v>
      </c>
      <c r="Y87" s="15">
        <v>0.5</v>
      </c>
      <c r="Z87" s="15">
        <v>1.6</v>
      </c>
      <c r="AA87" s="15">
        <v>675</v>
      </c>
      <c r="AB87" s="15">
        <v>2.1</v>
      </c>
      <c r="AC87" s="15" t="s">
        <v>174</v>
      </c>
      <c r="AD87" s="15">
        <v>0.2</v>
      </c>
      <c r="AE87" s="15">
        <v>49</v>
      </c>
      <c r="AF87" s="15">
        <v>8.6</v>
      </c>
      <c r="AG87" s="15">
        <v>64</v>
      </c>
      <c r="AH87" s="63">
        <v>2.4</v>
      </c>
      <c r="AI87" s="15">
        <v>3.8</v>
      </c>
      <c r="AJ87" s="15">
        <v>2.63</v>
      </c>
      <c r="AK87" s="15">
        <v>1.1499999999999999</v>
      </c>
      <c r="AL87" s="15">
        <v>0.94</v>
      </c>
      <c r="AM87" s="63">
        <v>15.7</v>
      </c>
      <c r="AN87" s="58">
        <v>2.87</v>
      </c>
      <c r="AO87" s="15">
        <v>0.1</v>
      </c>
      <c r="AP87" s="63">
        <v>45.6</v>
      </c>
      <c r="AQ87" s="15" t="s">
        <v>300</v>
      </c>
      <c r="AR87" s="15">
        <v>0.6</v>
      </c>
      <c r="AS87" s="15">
        <v>20</v>
      </c>
      <c r="AT87" s="15">
        <v>0.17</v>
      </c>
      <c r="AU87" s="15">
        <v>1.3</v>
      </c>
      <c r="AV87" s="15">
        <v>14</v>
      </c>
      <c r="AW87" s="63">
        <v>21.9</v>
      </c>
      <c r="AX87" s="15">
        <v>30</v>
      </c>
      <c r="AY87" s="15">
        <v>0.49</v>
      </c>
      <c r="AZ87" s="15">
        <v>9.4</v>
      </c>
      <c r="BA87" s="15">
        <v>8.74</v>
      </c>
      <c r="BB87" s="15">
        <v>22.4</v>
      </c>
      <c r="BC87" s="15">
        <v>41</v>
      </c>
      <c r="BD87" s="15">
        <v>5.13</v>
      </c>
      <c r="BE87" s="15">
        <v>91.7</v>
      </c>
      <c r="BF87" s="15" t="s">
        <v>184</v>
      </c>
      <c r="BG87" s="15">
        <v>9</v>
      </c>
      <c r="BH87" s="15">
        <v>5</v>
      </c>
      <c r="BI87" s="15">
        <v>3.96</v>
      </c>
      <c r="BJ87" s="15">
        <v>1.8</v>
      </c>
      <c r="BK87" s="15">
        <v>389</v>
      </c>
      <c r="BL87" s="15">
        <v>0.79</v>
      </c>
      <c r="BM87" s="15">
        <v>0.35</v>
      </c>
      <c r="BN87" s="15">
        <v>0.8</v>
      </c>
      <c r="BO87" s="15">
        <v>8.24</v>
      </c>
      <c r="BP87" s="15">
        <v>0.16</v>
      </c>
      <c r="BQ87" s="15">
        <v>2.16</v>
      </c>
      <c r="BR87" s="15">
        <v>84</v>
      </c>
      <c r="BS87" s="15">
        <v>2</v>
      </c>
      <c r="BT87" s="15">
        <v>12.7</v>
      </c>
      <c r="BU87" s="15">
        <v>1.34</v>
      </c>
      <c r="BV87" s="15">
        <v>36.4</v>
      </c>
      <c r="BW87" s="15">
        <v>362</v>
      </c>
    </row>
    <row r="88" spans="1:75" s="11" customFormat="1" ht="15" customHeight="1">
      <c r="A88" s="88" t="s">
        <v>712</v>
      </c>
      <c r="B88" s="88" t="s">
        <v>152</v>
      </c>
      <c r="C88" s="88" t="str">
        <f t="shared" si="1"/>
        <v>112-24-307-A01</v>
      </c>
      <c r="D88" s="11">
        <v>14</v>
      </c>
      <c r="E88" s="91">
        <v>741383.50872699998</v>
      </c>
      <c r="F88" s="91">
        <v>5658733.2746919999</v>
      </c>
      <c r="G88" s="88">
        <v>0.3</v>
      </c>
      <c r="H88" s="88">
        <v>0.5</v>
      </c>
      <c r="I88" s="88" t="s">
        <v>49</v>
      </c>
      <c r="J88" s="41" t="s">
        <v>156</v>
      </c>
      <c r="K88" s="88" t="s">
        <v>372</v>
      </c>
      <c r="L88" s="88">
        <v>2024</v>
      </c>
      <c r="M88" s="63">
        <v>64.8</v>
      </c>
      <c r="N88" s="15">
        <v>15.9</v>
      </c>
      <c r="O88" s="15">
        <v>4.63</v>
      </c>
      <c r="P88" s="15">
        <v>0.05</v>
      </c>
      <c r="Q88" s="15">
        <v>1.77</v>
      </c>
      <c r="R88" s="15">
        <v>2.62</v>
      </c>
      <c r="S88" s="15">
        <v>3.18</v>
      </c>
      <c r="T88" s="15">
        <v>2.2000000000000002</v>
      </c>
      <c r="U88" s="15">
        <v>0.55000000000000004</v>
      </c>
      <c r="V88" s="15">
        <v>0.02</v>
      </c>
      <c r="W88" s="15">
        <v>3.7</v>
      </c>
      <c r="X88" s="15">
        <v>99.42</v>
      </c>
      <c r="Y88" s="15">
        <v>0.1</v>
      </c>
      <c r="Z88" s="15">
        <v>3.7</v>
      </c>
      <c r="AA88" s="15">
        <v>540</v>
      </c>
      <c r="AB88" s="15">
        <v>2.6</v>
      </c>
      <c r="AC88" s="15" t="s">
        <v>174</v>
      </c>
      <c r="AD88" s="15">
        <v>0.2</v>
      </c>
      <c r="AE88" s="15">
        <v>35</v>
      </c>
      <c r="AF88" s="15">
        <v>12</v>
      </c>
      <c r="AG88" s="15">
        <v>89</v>
      </c>
      <c r="AH88" s="63">
        <v>3.2</v>
      </c>
      <c r="AI88" s="15">
        <v>10</v>
      </c>
      <c r="AJ88" s="15">
        <v>2.12</v>
      </c>
      <c r="AK88" s="15">
        <v>1.1100000000000001</v>
      </c>
      <c r="AL88" s="15">
        <v>0.73</v>
      </c>
      <c r="AM88" s="63">
        <v>16.100000000000001</v>
      </c>
      <c r="AN88" s="58">
        <v>2.82</v>
      </c>
      <c r="AO88" s="15">
        <v>0.3</v>
      </c>
      <c r="AP88" s="63">
        <v>33.799999999999997</v>
      </c>
      <c r="AQ88" s="15" t="s">
        <v>300</v>
      </c>
      <c r="AR88" s="15">
        <v>0.5</v>
      </c>
      <c r="AS88" s="15">
        <v>18</v>
      </c>
      <c r="AT88" s="15">
        <v>0.14000000000000001</v>
      </c>
      <c r="AU88" s="15">
        <v>2</v>
      </c>
      <c r="AV88" s="15">
        <v>10</v>
      </c>
      <c r="AW88" s="63">
        <v>15.4</v>
      </c>
      <c r="AX88" s="15">
        <v>42</v>
      </c>
      <c r="AY88" s="15">
        <v>0.56000000000000005</v>
      </c>
      <c r="AZ88" s="15">
        <v>8.4700000000000006</v>
      </c>
      <c r="BA88" s="15">
        <v>8.19</v>
      </c>
      <c r="BB88" s="15">
        <v>20.399999999999999</v>
      </c>
      <c r="BC88" s="15">
        <v>37.6</v>
      </c>
      <c r="BD88" s="15">
        <v>3.81</v>
      </c>
      <c r="BE88" s="15">
        <v>82.1</v>
      </c>
      <c r="BF88" s="15" t="s">
        <v>184</v>
      </c>
      <c r="BG88" s="15">
        <v>9</v>
      </c>
      <c r="BH88" s="15" t="s">
        <v>184</v>
      </c>
      <c r="BI88" s="15">
        <v>2.4900000000000002</v>
      </c>
      <c r="BJ88" s="15">
        <v>1.9</v>
      </c>
      <c r="BK88" s="15">
        <v>364</v>
      </c>
      <c r="BL88" s="15">
        <v>0.54</v>
      </c>
      <c r="BM88" s="15">
        <v>0.31</v>
      </c>
      <c r="BN88" s="15">
        <v>1.3</v>
      </c>
      <c r="BO88" s="15">
        <v>6.3</v>
      </c>
      <c r="BP88" s="15">
        <v>0.15</v>
      </c>
      <c r="BQ88" s="15">
        <v>1.82</v>
      </c>
      <c r="BR88" s="15">
        <v>92</v>
      </c>
      <c r="BS88" s="15">
        <v>3</v>
      </c>
      <c r="BT88" s="15">
        <v>10.5</v>
      </c>
      <c r="BU88" s="15">
        <v>1.1000000000000001</v>
      </c>
      <c r="BV88" s="15">
        <v>28.5</v>
      </c>
      <c r="BW88" s="15">
        <v>281</v>
      </c>
    </row>
    <row r="89" spans="1:75" s="11" customFormat="1" ht="15" customHeight="1">
      <c r="A89" s="88" t="s">
        <v>713</v>
      </c>
      <c r="B89" s="88" t="s">
        <v>152</v>
      </c>
      <c r="C89" s="88" t="str">
        <f t="shared" si="1"/>
        <v>112-24-308-A01</v>
      </c>
      <c r="D89" s="11">
        <v>14</v>
      </c>
      <c r="E89" s="91">
        <v>744891.38323599997</v>
      </c>
      <c r="F89" s="91">
        <v>5658728.0752529996</v>
      </c>
      <c r="G89" s="88">
        <v>0.5</v>
      </c>
      <c r="H89" s="88">
        <v>0.9</v>
      </c>
      <c r="I89" s="88" t="s">
        <v>49</v>
      </c>
      <c r="J89" s="41" t="s">
        <v>156</v>
      </c>
      <c r="K89" s="88" t="s">
        <v>372</v>
      </c>
      <c r="L89" s="88">
        <v>2024</v>
      </c>
      <c r="M89" s="63">
        <v>68.7</v>
      </c>
      <c r="N89" s="15">
        <v>14.6</v>
      </c>
      <c r="O89" s="15">
        <v>4.29</v>
      </c>
      <c r="P89" s="15">
        <v>0.06</v>
      </c>
      <c r="Q89" s="15">
        <v>1.62</v>
      </c>
      <c r="R89" s="15">
        <v>2.82</v>
      </c>
      <c r="S89" s="15">
        <v>3.16</v>
      </c>
      <c r="T89" s="15">
        <v>2.38</v>
      </c>
      <c r="U89" s="15">
        <v>0.56999999999999995</v>
      </c>
      <c r="V89" s="15">
        <v>0.13</v>
      </c>
      <c r="W89" s="15">
        <v>2.6</v>
      </c>
      <c r="X89" s="15">
        <v>100.93</v>
      </c>
      <c r="Y89" s="15" t="s">
        <v>174</v>
      </c>
      <c r="Z89" s="15">
        <v>9.3000000000000007</v>
      </c>
      <c r="AA89" s="15">
        <v>664</v>
      </c>
      <c r="AB89" s="15">
        <v>1.1000000000000001</v>
      </c>
      <c r="AC89" s="15" t="s">
        <v>174</v>
      </c>
      <c r="AD89" s="15" t="s">
        <v>174</v>
      </c>
      <c r="AE89" s="15">
        <v>73</v>
      </c>
      <c r="AF89" s="15">
        <v>10</v>
      </c>
      <c r="AG89" s="15">
        <v>97</v>
      </c>
      <c r="AH89" s="63">
        <v>3</v>
      </c>
      <c r="AI89" s="15">
        <v>7.5</v>
      </c>
      <c r="AJ89" s="15">
        <v>3.6</v>
      </c>
      <c r="AK89" s="15">
        <v>1.83</v>
      </c>
      <c r="AL89" s="15">
        <v>1.19</v>
      </c>
      <c r="AM89" s="63">
        <v>15.1</v>
      </c>
      <c r="AN89" s="58">
        <v>4.76</v>
      </c>
      <c r="AO89" s="15">
        <v>0.2</v>
      </c>
      <c r="AP89" s="63">
        <v>45.6</v>
      </c>
      <c r="AQ89" s="15" t="s">
        <v>300</v>
      </c>
      <c r="AR89" s="15">
        <v>0.7</v>
      </c>
      <c r="AS89" s="15">
        <v>37</v>
      </c>
      <c r="AT89" s="15">
        <v>0.19</v>
      </c>
      <c r="AU89" s="15">
        <v>1.8</v>
      </c>
      <c r="AV89" s="15">
        <v>12</v>
      </c>
      <c r="AW89" s="63">
        <v>38.4</v>
      </c>
      <c r="AX89" s="15">
        <v>41</v>
      </c>
      <c r="AY89" s="15">
        <v>0.43</v>
      </c>
      <c r="AZ89" s="15">
        <v>7.43</v>
      </c>
      <c r="BA89" s="15">
        <v>7.19</v>
      </c>
      <c r="BB89" s="15">
        <v>16.7</v>
      </c>
      <c r="BC89" s="15">
        <v>31.7</v>
      </c>
      <c r="BD89" s="15">
        <v>9.07</v>
      </c>
      <c r="BE89" s="15">
        <v>80.3</v>
      </c>
      <c r="BF89" s="15" t="s">
        <v>184</v>
      </c>
      <c r="BG89" s="15">
        <v>10</v>
      </c>
      <c r="BH89" s="15">
        <v>3</v>
      </c>
      <c r="BI89" s="15">
        <v>6.01</v>
      </c>
      <c r="BJ89" s="15">
        <v>1.5</v>
      </c>
      <c r="BK89" s="15">
        <v>372</v>
      </c>
      <c r="BL89" s="15">
        <v>0.64</v>
      </c>
      <c r="BM89" s="15">
        <v>0.56000000000000005</v>
      </c>
      <c r="BN89" s="15">
        <v>0.3</v>
      </c>
      <c r="BO89" s="15">
        <v>7.81</v>
      </c>
      <c r="BP89" s="15">
        <v>0.22</v>
      </c>
      <c r="BQ89" s="15">
        <v>2.86</v>
      </c>
      <c r="BR89" s="15">
        <v>93</v>
      </c>
      <c r="BS89" s="15">
        <v>2</v>
      </c>
      <c r="BT89" s="15">
        <v>17.7</v>
      </c>
      <c r="BU89" s="15">
        <v>1.83</v>
      </c>
      <c r="BV89" s="15">
        <v>41.9</v>
      </c>
      <c r="BW89" s="15">
        <v>385</v>
      </c>
    </row>
    <row r="90" spans="1:75" s="11" customFormat="1" ht="15" customHeight="1">
      <c r="A90" s="88" t="s">
        <v>714</v>
      </c>
      <c r="B90" s="88" t="s">
        <v>152</v>
      </c>
      <c r="C90" s="88" t="str">
        <f t="shared" si="1"/>
        <v>112-24-311-A01</v>
      </c>
      <c r="D90" s="11">
        <v>14</v>
      </c>
      <c r="E90" s="91">
        <v>753487.22515199997</v>
      </c>
      <c r="F90" s="91">
        <v>5655760.3444520002</v>
      </c>
      <c r="G90" s="88">
        <v>0.3</v>
      </c>
      <c r="H90" s="88">
        <v>0.5</v>
      </c>
      <c r="I90" s="88" t="s">
        <v>49</v>
      </c>
      <c r="J90" s="41" t="s">
        <v>156</v>
      </c>
      <c r="K90" s="88" t="s">
        <v>372</v>
      </c>
      <c r="L90" s="88">
        <v>2024</v>
      </c>
      <c r="M90" s="63">
        <v>66.7</v>
      </c>
      <c r="N90" s="15">
        <v>15.2</v>
      </c>
      <c r="O90" s="15">
        <v>4.95</v>
      </c>
      <c r="P90" s="15">
        <v>0.05</v>
      </c>
      <c r="Q90" s="15">
        <v>1.49</v>
      </c>
      <c r="R90" s="15">
        <v>2.91</v>
      </c>
      <c r="S90" s="15">
        <v>3.41</v>
      </c>
      <c r="T90" s="15">
        <v>2.5</v>
      </c>
      <c r="U90" s="15">
        <v>0.5</v>
      </c>
      <c r="V90" s="15">
        <v>0.32</v>
      </c>
      <c r="W90" s="15">
        <v>3.5</v>
      </c>
      <c r="X90" s="15">
        <v>101.53</v>
      </c>
      <c r="Y90" s="15">
        <v>0.1</v>
      </c>
      <c r="Z90" s="15">
        <v>2.9</v>
      </c>
      <c r="AA90" s="15">
        <v>641</v>
      </c>
      <c r="AB90" s="15">
        <v>2.2000000000000002</v>
      </c>
      <c r="AC90" s="15" t="s">
        <v>174</v>
      </c>
      <c r="AD90" s="15">
        <v>0.4</v>
      </c>
      <c r="AE90" s="15">
        <v>96</v>
      </c>
      <c r="AF90" s="15">
        <v>12</v>
      </c>
      <c r="AG90" s="15">
        <v>122</v>
      </c>
      <c r="AH90" s="63">
        <v>2.1</v>
      </c>
      <c r="AI90" s="15">
        <v>5.8</v>
      </c>
      <c r="AJ90" s="15">
        <v>2.35</v>
      </c>
      <c r="AK90" s="15">
        <v>1.32</v>
      </c>
      <c r="AL90" s="15">
        <v>1.05</v>
      </c>
      <c r="AM90" s="63">
        <v>15.8</v>
      </c>
      <c r="AN90" s="58">
        <v>5.04</v>
      </c>
      <c r="AO90" s="15">
        <v>0.2</v>
      </c>
      <c r="AP90" s="63">
        <v>50.8</v>
      </c>
      <c r="AQ90" s="15" t="s">
        <v>300</v>
      </c>
      <c r="AR90" s="15">
        <v>0.6</v>
      </c>
      <c r="AS90" s="15">
        <v>18</v>
      </c>
      <c r="AT90" s="15">
        <v>0.28000000000000003</v>
      </c>
      <c r="AU90" s="15">
        <v>1.7</v>
      </c>
      <c r="AV90" s="15">
        <v>11</v>
      </c>
      <c r="AW90" s="63">
        <v>19.399999999999999</v>
      </c>
      <c r="AX90" s="15">
        <v>45</v>
      </c>
      <c r="AY90" s="15">
        <v>0.7</v>
      </c>
      <c r="AZ90" s="15">
        <v>10.6</v>
      </c>
      <c r="BA90" s="15">
        <v>10.5</v>
      </c>
      <c r="BB90" s="15">
        <v>26.5</v>
      </c>
      <c r="BC90" s="15">
        <v>48.3</v>
      </c>
      <c r="BD90" s="15">
        <v>4.74</v>
      </c>
      <c r="BE90" s="15">
        <v>85.6</v>
      </c>
      <c r="BF90" s="15" t="s">
        <v>184</v>
      </c>
      <c r="BG90" s="15">
        <v>9</v>
      </c>
      <c r="BH90" s="15" t="s">
        <v>184</v>
      </c>
      <c r="BI90" s="15">
        <v>3.74</v>
      </c>
      <c r="BJ90" s="15">
        <v>1.1000000000000001</v>
      </c>
      <c r="BK90" s="15">
        <v>413</v>
      </c>
      <c r="BL90" s="15">
        <v>0.69</v>
      </c>
      <c r="BM90" s="15">
        <v>0.46</v>
      </c>
      <c r="BN90" s="15">
        <v>0.1</v>
      </c>
      <c r="BO90" s="15">
        <v>8.7200000000000006</v>
      </c>
      <c r="BP90" s="15">
        <v>0.26</v>
      </c>
      <c r="BQ90" s="15">
        <v>2.5499999999999998</v>
      </c>
      <c r="BR90" s="15">
        <v>96</v>
      </c>
      <c r="BS90" s="15" t="s">
        <v>184</v>
      </c>
      <c r="BT90" s="15">
        <v>14.3</v>
      </c>
      <c r="BU90" s="15">
        <v>1.5</v>
      </c>
      <c r="BV90" s="15">
        <v>32.1</v>
      </c>
      <c r="BW90" s="15">
        <v>390</v>
      </c>
    </row>
    <row r="91" spans="1:75" s="11" customFormat="1" ht="15" customHeight="1">
      <c r="A91" s="88" t="s">
        <v>715</v>
      </c>
      <c r="B91" s="88" t="s">
        <v>152</v>
      </c>
      <c r="C91" s="88" t="str">
        <f t="shared" si="1"/>
        <v>112-24-317-A01</v>
      </c>
      <c r="D91" s="11">
        <v>14</v>
      </c>
      <c r="E91" s="91">
        <v>758866.962344</v>
      </c>
      <c r="F91" s="91">
        <v>5648758.838095</v>
      </c>
      <c r="G91" s="88">
        <v>0.3</v>
      </c>
      <c r="H91" s="88">
        <v>0.6</v>
      </c>
      <c r="I91" s="88" t="s">
        <v>49</v>
      </c>
      <c r="J91" s="41" t="s">
        <v>156</v>
      </c>
      <c r="K91" s="88" t="s">
        <v>372</v>
      </c>
      <c r="L91" s="88">
        <v>2024</v>
      </c>
      <c r="M91" s="63">
        <v>64.2</v>
      </c>
      <c r="N91" s="15">
        <v>15.4</v>
      </c>
      <c r="O91" s="15">
        <v>4.97</v>
      </c>
      <c r="P91" s="15">
        <v>0.06</v>
      </c>
      <c r="Q91" s="15">
        <v>1.83</v>
      </c>
      <c r="R91" s="15">
        <v>2.58</v>
      </c>
      <c r="S91" s="15">
        <v>2.9</v>
      </c>
      <c r="T91" s="15">
        <v>2.4500000000000002</v>
      </c>
      <c r="U91" s="15">
        <v>0.54</v>
      </c>
      <c r="V91" s="15">
        <v>0.12</v>
      </c>
      <c r="W91" s="15">
        <v>3.3</v>
      </c>
      <c r="X91" s="15">
        <v>98.35</v>
      </c>
      <c r="Y91" s="15" t="s">
        <v>174</v>
      </c>
      <c r="Z91" s="15">
        <v>0.8</v>
      </c>
      <c r="AA91" s="15">
        <v>598</v>
      </c>
      <c r="AB91" s="15">
        <v>2.4</v>
      </c>
      <c r="AC91" s="15" t="s">
        <v>174</v>
      </c>
      <c r="AD91" s="15">
        <v>0.2</v>
      </c>
      <c r="AE91" s="15">
        <v>52</v>
      </c>
      <c r="AF91" s="15">
        <v>12</v>
      </c>
      <c r="AG91" s="15">
        <v>106</v>
      </c>
      <c r="AH91" s="63">
        <v>2.5</v>
      </c>
      <c r="AI91" s="15">
        <v>9.5</v>
      </c>
      <c r="AJ91" s="15">
        <v>2.15</v>
      </c>
      <c r="AK91" s="15">
        <v>1.31</v>
      </c>
      <c r="AL91" s="15">
        <v>0.71</v>
      </c>
      <c r="AM91" s="63">
        <v>16.5</v>
      </c>
      <c r="AN91" s="58">
        <v>2.64</v>
      </c>
      <c r="AO91" s="15">
        <v>0.3</v>
      </c>
      <c r="AP91" s="63">
        <v>36.700000000000003</v>
      </c>
      <c r="AQ91" s="15" t="s">
        <v>300</v>
      </c>
      <c r="AR91" s="15">
        <v>0.5</v>
      </c>
      <c r="AS91" s="15">
        <v>16</v>
      </c>
      <c r="AT91" s="15">
        <v>0.2</v>
      </c>
      <c r="AU91" s="15">
        <v>2.2000000000000002</v>
      </c>
      <c r="AV91" s="15">
        <v>12</v>
      </c>
      <c r="AW91" s="63">
        <v>15.2</v>
      </c>
      <c r="AX91" s="15">
        <v>55</v>
      </c>
      <c r="AY91" s="15">
        <v>0.56000000000000005</v>
      </c>
      <c r="AZ91" s="15">
        <v>10.9</v>
      </c>
      <c r="BA91" s="15">
        <v>10.5</v>
      </c>
      <c r="BB91" s="15">
        <v>24.2</v>
      </c>
      <c r="BC91" s="15">
        <v>46.2</v>
      </c>
      <c r="BD91" s="15">
        <v>4.66</v>
      </c>
      <c r="BE91" s="15">
        <v>84.6</v>
      </c>
      <c r="BF91" s="15" t="s">
        <v>184</v>
      </c>
      <c r="BG91" s="15">
        <v>11</v>
      </c>
      <c r="BH91" s="15">
        <v>2</v>
      </c>
      <c r="BI91" s="15">
        <v>3.18</v>
      </c>
      <c r="BJ91" s="15">
        <v>2.9</v>
      </c>
      <c r="BK91" s="15">
        <v>333</v>
      </c>
      <c r="BL91" s="15">
        <v>0.89</v>
      </c>
      <c r="BM91" s="15">
        <v>0.38</v>
      </c>
      <c r="BN91" s="15">
        <v>0.6</v>
      </c>
      <c r="BO91" s="15">
        <v>6.66</v>
      </c>
      <c r="BP91" s="15">
        <v>0.2</v>
      </c>
      <c r="BQ91" s="15">
        <v>2.7</v>
      </c>
      <c r="BR91" s="15">
        <v>106</v>
      </c>
      <c r="BS91" s="15">
        <v>2</v>
      </c>
      <c r="BT91" s="15">
        <v>11.8</v>
      </c>
      <c r="BU91" s="15">
        <v>1.28</v>
      </c>
      <c r="BV91" s="15">
        <v>54.2</v>
      </c>
      <c r="BW91" s="15">
        <v>297</v>
      </c>
    </row>
    <row r="92" spans="1:75" s="11" customFormat="1" ht="15" customHeight="1" thickBot="1">
      <c r="A92" s="158" t="s">
        <v>716</v>
      </c>
      <c r="B92" s="158" t="s">
        <v>152</v>
      </c>
      <c r="C92" s="158" t="str">
        <f t="shared" si="1"/>
        <v>112-24-319-A01</v>
      </c>
      <c r="D92" s="40">
        <v>14</v>
      </c>
      <c r="E92" s="92">
        <v>760915.21265899995</v>
      </c>
      <c r="F92" s="92">
        <v>5630609.5993379997</v>
      </c>
      <c r="G92" s="158">
        <v>0.4</v>
      </c>
      <c r="H92" s="158">
        <v>0.7</v>
      </c>
      <c r="I92" s="158" t="s">
        <v>49</v>
      </c>
      <c r="J92" s="65" t="s">
        <v>156</v>
      </c>
      <c r="K92" s="158" t="s">
        <v>372</v>
      </c>
      <c r="L92" s="158">
        <v>2024</v>
      </c>
      <c r="M92" s="81">
        <v>59.3</v>
      </c>
      <c r="N92" s="56">
        <v>16.899999999999999</v>
      </c>
      <c r="O92" s="56">
        <v>7.6</v>
      </c>
      <c r="P92" s="56">
        <v>0.06</v>
      </c>
      <c r="Q92" s="56">
        <v>2.09</v>
      </c>
      <c r="R92" s="56">
        <v>1.96</v>
      </c>
      <c r="S92" s="56">
        <v>2.39</v>
      </c>
      <c r="T92" s="56">
        <v>1.73</v>
      </c>
      <c r="U92" s="56">
        <v>0.69</v>
      </c>
      <c r="V92" s="56">
        <v>0.05</v>
      </c>
      <c r="W92" s="56">
        <v>8.4</v>
      </c>
      <c r="X92" s="56">
        <v>101.17</v>
      </c>
      <c r="Y92" s="56">
        <v>0.1</v>
      </c>
      <c r="Z92" s="56">
        <v>11</v>
      </c>
      <c r="AA92" s="56">
        <v>518</v>
      </c>
      <c r="AB92" s="56">
        <v>1.5</v>
      </c>
      <c r="AC92" s="56">
        <v>0.1</v>
      </c>
      <c r="AD92" s="56">
        <v>0.2</v>
      </c>
      <c r="AE92" s="56">
        <v>48</v>
      </c>
      <c r="AF92" s="56">
        <v>18</v>
      </c>
      <c r="AG92" s="56">
        <v>131</v>
      </c>
      <c r="AH92" s="81">
        <v>3.8</v>
      </c>
      <c r="AI92" s="56">
        <v>6</v>
      </c>
      <c r="AJ92" s="56">
        <v>2.93</v>
      </c>
      <c r="AK92" s="56">
        <v>2.04</v>
      </c>
      <c r="AL92" s="56">
        <v>0.88</v>
      </c>
      <c r="AM92" s="81">
        <v>17.399999999999999</v>
      </c>
      <c r="AN92" s="60">
        <v>2.79</v>
      </c>
      <c r="AO92" s="56">
        <v>0.2</v>
      </c>
      <c r="AP92" s="81">
        <v>29.6</v>
      </c>
      <c r="AQ92" s="56" t="s">
        <v>300</v>
      </c>
      <c r="AR92" s="56">
        <v>0.6</v>
      </c>
      <c r="AS92" s="56">
        <v>26</v>
      </c>
      <c r="AT92" s="56">
        <v>0.21</v>
      </c>
      <c r="AU92" s="56">
        <v>2.1</v>
      </c>
      <c r="AV92" s="56">
        <v>12</v>
      </c>
      <c r="AW92" s="81">
        <v>21.9</v>
      </c>
      <c r="AX92" s="56">
        <v>72</v>
      </c>
      <c r="AY92" s="56">
        <v>0.49</v>
      </c>
      <c r="AZ92" s="56">
        <v>9.1199999999999992</v>
      </c>
      <c r="BA92" s="56">
        <v>9.5399999999999991</v>
      </c>
      <c r="BB92" s="56">
        <v>22.6</v>
      </c>
      <c r="BC92" s="56">
        <v>41.7</v>
      </c>
      <c r="BD92" s="56">
        <v>5.44</v>
      </c>
      <c r="BE92" s="56">
        <v>47</v>
      </c>
      <c r="BF92" s="56" t="s">
        <v>184</v>
      </c>
      <c r="BG92" s="56">
        <v>11</v>
      </c>
      <c r="BH92" s="56">
        <v>10</v>
      </c>
      <c r="BI92" s="56">
        <v>3.75</v>
      </c>
      <c r="BJ92" s="56">
        <v>2.2999999999999998</v>
      </c>
      <c r="BK92" s="56">
        <v>288</v>
      </c>
      <c r="BL92" s="56">
        <v>0.85</v>
      </c>
      <c r="BM92" s="56">
        <v>0.53</v>
      </c>
      <c r="BN92" s="56">
        <v>0.4</v>
      </c>
      <c r="BO92" s="56">
        <v>7.04</v>
      </c>
      <c r="BP92" s="56">
        <v>0.26</v>
      </c>
      <c r="BQ92" s="56">
        <v>2.35</v>
      </c>
      <c r="BR92" s="56">
        <v>116</v>
      </c>
      <c r="BS92" s="56">
        <v>2</v>
      </c>
      <c r="BT92" s="56">
        <v>16.2</v>
      </c>
      <c r="BU92" s="56">
        <v>1.46</v>
      </c>
      <c r="BV92" s="56">
        <v>115</v>
      </c>
      <c r="BW92" s="56">
        <v>227</v>
      </c>
    </row>
  </sheetData>
  <sortState xmlns:xlrd2="http://schemas.microsoft.com/office/spreadsheetml/2017/richdata2" columnSort="1" ref="Y2:BW92">
    <sortCondition ref="Y2:BW2"/>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D6758-12B2-409B-9F20-81DEF196E08D}">
  <sheetPr codeName="Sheet18"/>
  <dimension ref="A1:BN47"/>
  <sheetViews>
    <sheetView zoomScaleNormal="100" workbookViewId="0">
      <pane ySplit="2" topLeftCell="A3" activePane="bottomLeft" state="frozen"/>
      <selection activeCell="A2" sqref="A2"/>
      <selection pane="bottomLeft" activeCell="D45" sqref="D45"/>
    </sheetView>
  </sheetViews>
  <sheetFormatPr defaultColWidth="9.125" defaultRowHeight="15" customHeight="1"/>
  <cols>
    <col min="1" max="1" width="24.75" style="46" customWidth="1"/>
    <col min="2" max="2" width="43.875" style="11" bestFit="1" customWidth="1"/>
    <col min="3" max="3" width="11.375" style="11" bestFit="1" customWidth="1"/>
    <col min="4" max="66" width="22.75" style="11" customWidth="1"/>
    <col min="67" max="16384" width="9.125" style="11"/>
  </cols>
  <sheetData>
    <row r="1" spans="1:66" ht="21.75" customHeight="1">
      <c r="A1" s="135" t="s">
        <v>808</v>
      </c>
    </row>
    <row r="2" spans="1:66" ht="15" customHeight="1" thickBot="1">
      <c r="A2" s="131" t="s">
        <v>40</v>
      </c>
      <c r="B2" s="52" t="s">
        <v>48</v>
      </c>
      <c r="C2" s="52" t="s">
        <v>799</v>
      </c>
      <c r="D2" s="52" t="s">
        <v>446</v>
      </c>
      <c r="E2" s="52" t="s">
        <v>447</v>
      </c>
      <c r="F2" s="52" t="s">
        <v>448</v>
      </c>
      <c r="G2" s="52" t="s">
        <v>353</v>
      </c>
      <c r="H2" s="52" t="s">
        <v>352</v>
      </c>
      <c r="I2" s="52" t="s">
        <v>350</v>
      </c>
      <c r="J2" s="52" t="s">
        <v>449</v>
      </c>
      <c r="K2" s="52" t="s">
        <v>450</v>
      </c>
      <c r="L2" s="52" t="s">
        <v>451</v>
      </c>
      <c r="M2" s="52" t="s">
        <v>452</v>
      </c>
      <c r="N2" s="52" t="s">
        <v>359</v>
      </c>
      <c r="O2" s="52" t="s">
        <v>360</v>
      </c>
      <c r="P2" s="52" t="s">
        <v>302</v>
      </c>
      <c r="Q2" s="52" t="s">
        <v>303</v>
      </c>
      <c r="R2" s="52" t="s">
        <v>304</v>
      </c>
      <c r="S2" s="52" t="s">
        <v>305</v>
      </c>
      <c r="T2" s="52" t="s">
        <v>306</v>
      </c>
      <c r="U2" s="52" t="s">
        <v>307</v>
      </c>
      <c r="V2" s="52" t="s">
        <v>308</v>
      </c>
      <c r="W2" s="52" t="s">
        <v>309</v>
      </c>
      <c r="X2" s="52" t="s">
        <v>351</v>
      </c>
      <c r="Y2" s="52" t="s">
        <v>310</v>
      </c>
      <c r="Z2" s="52" t="s">
        <v>311</v>
      </c>
      <c r="AA2" s="52" t="s">
        <v>312</v>
      </c>
      <c r="AB2" s="52" t="s">
        <v>313</v>
      </c>
      <c r="AC2" s="52" t="s">
        <v>314</v>
      </c>
      <c r="AD2" s="52" t="s">
        <v>315</v>
      </c>
      <c r="AE2" s="52" t="s">
        <v>316</v>
      </c>
      <c r="AF2" s="52" t="s">
        <v>317</v>
      </c>
      <c r="AG2" s="52" t="s">
        <v>318</v>
      </c>
      <c r="AH2" s="52" t="s">
        <v>319</v>
      </c>
      <c r="AI2" s="52" t="s">
        <v>320</v>
      </c>
      <c r="AJ2" s="52" t="s">
        <v>321</v>
      </c>
      <c r="AK2" s="52" t="s">
        <v>322</v>
      </c>
      <c r="AL2" s="52" t="s">
        <v>323</v>
      </c>
      <c r="AM2" s="52" t="s">
        <v>324</v>
      </c>
      <c r="AN2" s="52" t="s">
        <v>325</v>
      </c>
      <c r="AO2" s="52" t="s">
        <v>326</v>
      </c>
      <c r="AP2" s="52" t="s">
        <v>327</v>
      </c>
      <c r="AQ2" s="52" t="s">
        <v>328</v>
      </c>
      <c r="AR2" s="52" t="s">
        <v>329</v>
      </c>
      <c r="AS2" s="52" t="s">
        <v>330</v>
      </c>
      <c r="AT2" s="52" t="s">
        <v>331</v>
      </c>
      <c r="AU2" s="52" t="s">
        <v>332</v>
      </c>
      <c r="AV2" s="52" t="s">
        <v>333</v>
      </c>
      <c r="AW2" s="52" t="s">
        <v>334</v>
      </c>
      <c r="AX2" s="52" t="s">
        <v>354</v>
      </c>
      <c r="AY2" s="52" t="s">
        <v>335</v>
      </c>
      <c r="AZ2" s="52" t="s">
        <v>336</v>
      </c>
      <c r="BA2" s="52" t="s">
        <v>337</v>
      </c>
      <c r="BB2" s="52" t="s">
        <v>338</v>
      </c>
      <c r="BC2" s="52" t="s">
        <v>339</v>
      </c>
      <c r="BD2" s="52" t="s">
        <v>340</v>
      </c>
      <c r="BE2" s="52" t="s">
        <v>341</v>
      </c>
      <c r="BF2" s="52" t="s">
        <v>342</v>
      </c>
      <c r="BG2" s="52" t="s">
        <v>343</v>
      </c>
      <c r="BH2" s="52" t="s">
        <v>344</v>
      </c>
      <c r="BI2" s="52" t="s">
        <v>355</v>
      </c>
      <c r="BJ2" s="52" t="s">
        <v>345</v>
      </c>
      <c r="BK2" s="52" t="s">
        <v>346</v>
      </c>
      <c r="BL2" s="52" t="s">
        <v>347</v>
      </c>
      <c r="BM2" s="52" t="s">
        <v>348</v>
      </c>
      <c r="BN2" s="52" t="s">
        <v>349</v>
      </c>
    </row>
    <row r="3" spans="1:66" ht="15" customHeight="1">
      <c r="A3" s="53" t="s">
        <v>242</v>
      </c>
      <c r="B3" s="53" t="s">
        <v>243</v>
      </c>
      <c r="C3" s="53">
        <v>2023</v>
      </c>
      <c r="D3" s="53">
        <v>72.099999999999994</v>
      </c>
      <c r="E3" s="53">
        <v>11.9</v>
      </c>
      <c r="F3" s="53">
        <v>4.0199999999999996</v>
      </c>
      <c r="G3" s="53">
        <v>0.06</v>
      </c>
      <c r="H3" s="53">
        <v>1.57</v>
      </c>
      <c r="I3" s="53">
        <v>3.54</v>
      </c>
      <c r="J3" s="53">
        <v>3.6</v>
      </c>
      <c r="K3" s="53">
        <v>1.59</v>
      </c>
      <c r="L3" s="53">
        <v>0.38</v>
      </c>
      <c r="M3" s="53">
        <v>0.13</v>
      </c>
      <c r="N3" s="53">
        <v>1.1000000000000001</v>
      </c>
      <c r="O3" s="53">
        <v>99.99</v>
      </c>
      <c r="P3" s="53">
        <v>0.3</v>
      </c>
      <c r="Q3" s="53" t="s">
        <v>174</v>
      </c>
      <c r="R3" s="53">
        <v>487</v>
      </c>
      <c r="S3" s="53">
        <v>0.8</v>
      </c>
      <c r="T3" s="53" t="s">
        <v>174</v>
      </c>
      <c r="U3" s="53">
        <v>0.2</v>
      </c>
      <c r="V3" s="53">
        <v>39</v>
      </c>
      <c r="W3" s="53">
        <v>9.9</v>
      </c>
      <c r="X3" s="53">
        <v>63</v>
      </c>
      <c r="Y3" s="53">
        <v>0.8</v>
      </c>
      <c r="Z3" s="53">
        <v>25.7</v>
      </c>
      <c r="AA3" s="53">
        <v>2.38</v>
      </c>
      <c r="AB3" s="53">
        <v>1.28</v>
      </c>
      <c r="AC3" s="53">
        <v>0.91</v>
      </c>
      <c r="AD3" s="53">
        <v>14.5</v>
      </c>
      <c r="AE3" s="53">
        <v>2.15</v>
      </c>
      <c r="AF3" s="53">
        <v>0.7</v>
      </c>
      <c r="AG3" s="53">
        <v>6.6</v>
      </c>
      <c r="AH3" s="53">
        <v>0.4</v>
      </c>
      <c r="AI3" s="53">
        <v>0.44</v>
      </c>
      <c r="AJ3" s="53">
        <v>19</v>
      </c>
      <c r="AK3" s="53">
        <v>0.19</v>
      </c>
      <c r="AL3" s="53">
        <v>2.2999999999999998</v>
      </c>
      <c r="AM3" s="53">
        <v>5</v>
      </c>
      <c r="AN3" s="53">
        <v>20.2</v>
      </c>
      <c r="AO3" s="53">
        <v>29</v>
      </c>
      <c r="AP3" s="53">
        <v>0.30299999999999999</v>
      </c>
      <c r="AQ3" s="53">
        <v>3.8</v>
      </c>
      <c r="AR3" s="53">
        <v>3.9</v>
      </c>
      <c r="AS3" s="53">
        <v>7.78</v>
      </c>
      <c r="AT3" s="53">
        <v>15.8</v>
      </c>
      <c r="AU3" s="53">
        <v>5.62</v>
      </c>
      <c r="AV3" s="53">
        <v>39.200000000000003</v>
      </c>
      <c r="AW3" s="53">
        <v>1</v>
      </c>
      <c r="AX3" s="53">
        <v>7</v>
      </c>
      <c r="AY3" s="53">
        <v>6</v>
      </c>
      <c r="AZ3" s="53">
        <v>3.56</v>
      </c>
      <c r="BA3" s="53">
        <v>0.5</v>
      </c>
      <c r="BB3" s="53">
        <v>416</v>
      </c>
      <c r="BC3" s="53">
        <v>0.38</v>
      </c>
      <c r="BD3" s="53">
        <v>0.28000000000000003</v>
      </c>
      <c r="BE3" s="53">
        <v>0.6</v>
      </c>
      <c r="BF3" s="53">
        <v>3.49</v>
      </c>
      <c r="BG3" s="53">
        <v>0.1</v>
      </c>
      <c r="BH3" s="53">
        <v>1.38</v>
      </c>
      <c r="BI3" s="53">
        <v>69</v>
      </c>
      <c r="BJ3" s="53" t="s">
        <v>184</v>
      </c>
      <c r="BK3" s="53">
        <v>11.7</v>
      </c>
      <c r="BL3" s="53">
        <v>1.1499999999999999</v>
      </c>
      <c r="BM3" s="53">
        <v>48</v>
      </c>
      <c r="BN3" s="53">
        <v>178</v>
      </c>
    </row>
    <row r="4" spans="1:66" ht="15" customHeight="1">
      <c r="A4" s="53" t="s">
        <v>245</v>
      </c>
      <c r="B4" s="53" t="s">
        <v>243</v>
      </c>
      <c r="C4" s="53">
        <v>2023</v>
      </c>
      <c r="D4" s="53">
        <v>72</v>
      </c>
      <c r="E4" s="53">
        <v>11.9</v>
      </c>
      <c r="F4" s="53">
        <v>4.05</v>
      </c>
      <c r="G4" s="53">
        <v>0.06</v>
      </c>
      <c r="H4" s="53">
        <v>1.58</v>
      </c>
      <c r="I4" s="53">
        <v>3.56</v>
      </c>
      <c r="J4" s="53">
        <v>3.61</v>
      </c>
      <c r="K4" s="53">
        <v>1.58</v>
      </c>
      <c r="L4" s="53">
        <v>0.39</v>
      </c>
      <c r="M4" s="53">
        <v>0.13</v>
      </c>
      <c r="N4" s="53">
        <v>1</v>
      </c>
      <c r="O4" s="53">
        <v>99.86</v>
      </c>
      <c r="P4" s="53">
        <v>0.1</v>
      </c>
      <c r="Q4" s="53" t="s">
        <v>174</v>
      </c>
      <c r="R4" s="53">
        <v>485</v>
      </c>
      <c r="S4" s="53" t="s">
        <v>174</v>
      </c>
      <c r="T4" s="53" t="s">
        <v>174</v>
      </c>
      <c r="U4" s="53" t="s">
        <v>174</v>
      </c>
      <c r="V4" s="53">
        <v>39</v>
      </c>
      <c r="W4" s="53">
        <v>10.199999999999999</v>
      </c>
      <c r="X4" s="53">
        <v>59</v>
      </c>
      <c r="Y4" s="53">
        <v>0.8</v>
      </c>
      <c r="Z4" s="53">
        <v>25.4</v>
      </c>
      <c r="AA4" s="53">
        <v>1.94</v>
      </c>
      <c r="AB4" s="53">
        <v>1.42</v>
      </c>
      <c r="AC4" s="53">
        <v>0.81</v>
      </c>
      <c r="AD4" s="53">
        <v>14.9</v>
      </c>
      <c r="AE4" s="53">
        <v>3.04</v>
      </c>
      <c r="AF4" s="53">
        <v>1</v>
      </c>
      <c r="AG4" s="53">
        <v>7.2</v>
      </c>
      <c r="AH4" s="53" t="s">
        <v>174</v>
      </c>
      <c r="AI4" s="53">
        <v>0.5</v>
      </c>
      <c r="AJ4" s="53">
        <v>19</v>
      </c>
      <c r="AK4" s="53">
        <v>0.19</v>
      </c>
      <c r="AL4" s="53">
        <v>1.9</v>
      </c>
      <c r="AM4" s="53">
        <v>5</v>
      </c>
      <c r="AN4" s="53">
        <v>20.399999999999999</v>
      </c>
      <c r="AO4" s="53">
        <v>30</v>
      </c>
      <c r="AP4" s="53">
        <v>0.28699999999999998</v>
      </c>
      <c r="AQ4" s="53">
        <v>3.58</v>
      </c>
      <c r="AR4" s="53">
        <v>3.68</v>
      </c>
      <c r="AS4" s="53">
        <v>7.91</v>
      </c>
      <c r="AT4" s="53">
        <v>15.4</v>
      </c>
      <c r="AU4" s="53">
        <v>6.11</v>
      </c>
      <c r="AV4" s="53">
        <v>38.299999999999997</v>
      </c>
      <c r="AW4" s="53">
        <v>1</v>
      </c>
      <c r="AX4" s="53">
        <v>7</v>
      </c>
      <c r="AY4" s="53">
        <v>20</v>
      </c>
      <c r="AZ4" s="53">
        <v>3.62</v>
      </c>
      <c r="BA4" s="53">
        <v>0.8</v>
      </c>
      <c r="BB4" s="53">
        <v>429</v>
      </c>
      <c r="BC4" s="53">
        <v>0.3</v>
      </c>
      <c r="BD4" s="53">
        <v>0.3</v>
      </c>
      <c r="BE4" s="53">
        <v>1</v>
      </c>
      <c r="BF4" s="53">
        <v>3.6</v>
      </c>
      <c r="BG4" s="53">
        <v>0.16</v>
      </c>
      <c r="BH4" s="53">
        <v>0.74</v>
      </c>
      <c r="BI4" s="53">
        <v>60</v>
      </c>
      <c r="BJ4" s="53" t="s">
        <v>184</v>
      </c>
      <c r="BK4" s="53">
        <v>11.4</v>
      </c>
      <c r="BL4" s="53">
        <v>1.0900000000000001</v>
      </c>
      <c r="BM4" s="53">
        <v>46</v>
      </c>
      <c r="BN4" s="53">
        <v>178</v>
      </c>
    </row>
    <row r="5" spans="1:66" s="15" customFormat="1" ht="15" customHeight="1">
      <c r="A5" s="15" t="s">
        <v>789</v>
      </c>
      <c r="B5" s="53" t="s">
        <v>243</v>
      </c>
      <c r="C5" s="53">
        <v>2024</v>
      </c>
      <c r="D5" s="15">
        <v>72.099999999999994</v>
      </c>
      <c r="E5" s="15">
        <v>12.8</v>
      </c>
      <c r="F5" s="15">
        <v>3.92</v>
      </c>
      <c r="G5" s="15">
        <v>7.0000000000000007E-2</v>
      </c>
      <c r="H5" s="15">
        <v>1.62</v>
      </c>
      <c r="I5" s="15">
        <v>3.42</v>
      </c>
      <c r="J5" s="15">
        <v>3.78</v>
      </c>
      <c r="K5" s="15">
        <v>1.74</v>
      </c>
      <c r="L5" s="15">
        <v>0.39</v>
      </c>
      <c r="M5" s="15">
        <v>0.09</v>
      </c>
      <c r="N5" s="15">
        <v>0.7</v>
      </c>
      <c r="O5" s="15">
        <v>100.63</v>
      </c>
      <c r="P5" s="15">
        <v>0.2</v>
      </c>
      <c r="Q5" s="15">
        <v>2.2999999999999998</v>
      </c>
      <c r="R5" s="15">
        <v>482</v>
      </c>
      <c r="S5" s="15">
        <v>1.7</v>
      </c>
      <c r="T5" s="15" t="s">
        <v>174</v>
      </c>
      <c r="U5" s="15">
        <v>0.2</v>
      </c>
      <c r="V5" s="15">
        <v>46</v>
      </c>
      <c r="W5" s="15">
        <v>10</v>
      </c>
      <c r="X5" s="15">
        <v>61</v>
      </c>
      <c r="Y5" s="15">
        <v>1.2</v>
      </c>
      <c r="Z5" s="15">
        <v>5.2</v>
      </c>
      <c r="AA5" s="15">
        <v>2.5</v>
      </c>
      <c r="AB5" s="15">
        <v>1.1499999999999999</v>
      </c>
      <c r="AC5" s="15">
        <v>0.77</v>
      </c>
      <c r="AD5" s="15">
        <v>13.5</v>
      </c>
      <c r="AE5" s="15">
        <v>2.63</v>
      </c>
      <c r="AF5" s="15">
        <v>0.3</v>
      </c>
      <c r="AG5" s="15">
        <v>19.3</v>
      </c>
      <c r="AH5" s="15" t="s">
        <v>300</v>
      </c>
      <c r="AI5" s="15">
        <v>0.5</v>
      </c>
      <c r="AJ5" s="15">
        <v>19</v>
      </c>
      <c r="AK5" s="15">
        <v>0.2</v>
      </c>
      <c r="AL5" s="15">
        <v>1.5</v>
      </c>
      <c r="AM5" s="15">
        <v>16</v>
      </c>
      <c r="AN5" s="15">
        <v>21.2</v>
      </c>
      <c r="AO5" s="15">
        <v>29</v>
      </c>
      <c r="AP5" s="15">
        <v>0.21</v>
      </c>
      <c r="AQ5" s="15">
        <v>3.86</v>
      </c>
      <c r="AR5" s="15">
        <v>3.63</v>
      </c>
      <c r="AS5" s="15">
        <v>9.0399999999999991</v>
      </c>
      <c r="AT5" s="15">
        <v>16.7</v>
      </c>
      <c r="AU5" s="15">
        <v>5.58</v>
      </c>
      <c r="AV5" s="15">
        <v>45.3</v>
      </c>
      <c r="AW5" s="15" t="s">
        <v>184</v>
      </c>
      <c r="AX5" s="15">
        <v>9</v>
      </c>
      <c r="AY5" s="15" t="s">
        <v>184</v>
      </c>
      <c r="AZ5" s="15">
        <v>3.98</v>
      </c>
      <c r="BA5" s="15">
        <v>1</v>
      </c>
      <c r="BB5" s="15">
        <v>420</v>
      </c>
      <c r="BC5" s="15">
        <v>0.5</v>
      </c>
      <c r="BD5" s="15">
        <v>0.37</v>
      </c>
      <c r="BE5" s="15">
        <v>0.3</v>
      </c>
      <c r="BF5" s="15">
        <v>4.22</v>
      </c>
      <c r="BG5" s="15">
        <v>0.18</v>
      </c>
      <c r="BH5" s="15">
        <v>1.85</v>
      </c>
      <c r="BI5" s="15">
        <v>71</v>
      </c>
      <c r="BJ5" s="15">
        <v>2</v>
      </c>
      <c r="BK5" s="15">
        <v>12.1</v>
      </c>
      <c r="BL5" s="15">
        <v>1.25</v>
      </c>
      <c r="BM5" s="15">
        <v>31.6</v>
      </c>
      <c r="BN5" s="15">
        <v>173</v>
      </c>
    </row>
    <row r="6" spans="1:66" s="15" customFormat="1" ht="15" customHeight="1">
      <c r="A6" s="15" t="s">
        <v>791</v>
      </c>
      <c r="B6" s="53" t="s">
        <v>243</v>
      </c>
      <c r="C6" s="53">
        <v>2024</v>
      </c>
      <c r="D6" s="15">
        <v>71.3</v>
      </c>
      <c r="E6" s="15">
        <v>13</v>
      </c>
      <c r="F6" s="15">
        <v>3.95</v>
      </c>
      <c r="G6" s="15">
        <v>7.0000000000000007E-2</v>
      </c>
      <c r="H6" s="15">
        <v>1.64</v>
      </c>
      <c r="I6" s="15">
        <v>3.52</v>
      </c>
      <c r="J6" s="15">
        <v>3.57</v>
      </c>
      <c r="K6" s="15">
        <v>1.65</v>
      </c>
      <c r="L6" s="15">
        <v>0.39</v>
      </c>
      <c r="M6" s="15">
        <v>0.08</v>
      </c>
      <c r="N6" s="15">
        <v>0.9</v>
      </c>
      <c r="O6" s="15">
        <v>100.07</v>
      </c>
      <c r="P6" s="15">
        <v>0.1</v>
      </c>
      <c r="Q6" s="15">
        <v>1.7</v>
      </c>
      <c r="R6" s="15">
        <v>488</v>
      </c>
      <c r="S6" s="15">
        <v>1.7</v>
      </c>
      <c r="T6" s="15" t="s">
        <v>174</v>
      </c>
      <c r="U6" s="15">
        <v>0.1</v>
      </c>
      <c r="V6" s="15">
        <v>45</v>
      </c>
      <c r="W6" s="15">
        <v>9.1</v>
      </c>
      <c r="X6" s="15">
        <v>59</v>
      </c>
      <c r="Y6" s="15">
        <v>1</v>
      </c>
      <c r="Z6" s="15">
        <v>5.4</v>
      </c>
      <c r="AA6" s="15">
        <v>1.9</v>
      </c>
      <c r="AB6" s="15">
        <v>1.32</v>
      </c>
      <c r="AC6" s="15">
        <v>0.9</v>
      </c>
      <c r="AD6" s="15">
        <v>12.9</v>
      </c>
      <c r="AE6" s="15">
        <v>3.07</v>
      </c>
      <c r="AF6" s="15">
        <v>0.2</v>
      </c>
      <c r="AG6" s="15">
        <v>20</v>
      </c>
      <c r="AH6" s="15" t="s">
        <v>300</v>
      </c>
      <c r="AI6" s="15">
        <v>0.4</v>
      </c>
      <c r="AJ6" s="15">
        <v>20</v>
      </c>
      <c r="AK6" s="15">
        <v>0.09</v>
      </c>
      <c r="AL6" s="15">
        <v>1.7</v>
      </c>
      <c r="AM6" s="15">
        <v>9</v>
      </c>
      <c r="AN6" s="15">
        <v>19.399999999999999</v>
      </c>
      <c r="AO6" s="15">
        <v>30</v>
      </c>
      <c r="AP6" s="15">
        <v>0.21</v>
      </c>
      <c r="AQ6" s="15">
        <v>3.86</v>
      </c>
      <c r="AR6" s="15">
        <v>3.39</v>
      </c>
      <c r="AS6" s="15">
        <v>7.8</v>
      </c>
      <c r="AT6" s="15">
        <v>15.2</v>
      </c>
      <c r="AU6" s="15">
        <v>5</v>
      </c>
      <c r="AV6" s="15">
        <v>44.5</v>
      </c>
      <c r="AW6" s="15" t="s">
        <v>184</v>
      </c>
      <c r="AX6" s="15">
        <v>9</v>
      </c>
      <c r="AY6" s="15" t="s">
        <v>184</v>
      </c>
      <c r="AZ6" s="15">
        <v>3.91</v>
      </c>
      <c r="BA6" s="15">
        <v>1.1000000000000001</v>
      </c>
      <c r="BB6" s="15">
        <v>425</v>
      </c>
      <c r="BC6" s="15">
        <v>0.32</v>
      </c>
      <c r="BD6" s="15">
        <v>0.43</v>
      </c>
      <c r="BE6" s="15">
        <v>0.6</v>
      </c>
      <c r="BF6" s="15">
        <v>3.27</v>
      </c>
      <c r="BG6" s="15">
        <v>0.13</v>
      </c>
      <c r="BH6" s="15">
        <v>0.72</v>
      </c>
      <c r="BI6" s="15">
        <v>72</v>
      </c>
      <c r="BJ6" s="15" t="s">
        <v>184</v>
      </c>
      <c r="BK6" s="15">
        <v>11.4</v>
      </c>
      <c r="BL6" s="15">
        <v>1.1100000000000001</v>
      </c>
      <c r="BM6" s="15">
        <v>26.2</v>
      </c>
      <c r="BN6" s="15">
        <v>162</v>
      </c>
    </row>
    <row r="7" spans="1:66" s="15" customFormat="1" ht="15" customHeight="1">
      <c r="B7" s="53"/>
      <c r="C7" s="53"/>
    </row>
    <row r="8" spans="1:66" ht="15" customHeight="1">
      <c r="A8" s="53" t="s">
        <v>246</v>
      </c>
      <c r="B8" s="53" t="s">
        <v>247</v>
      </c>
      <c r="C8" s="53">
        <v>2023</v>
      </c>
      <c r="D8" s="163">
        <v>79.3</v>
      </c>
      <c r="E8" s="163">
        <v>10.6</v>
      </c>
      <c r="F8" s="109">
        <v>2.4300000000000002</v>
      </c>
      <c r="G8" s="109">
        <v>0.05</v>
      </c>
      <c r="H8" s="53">
        <v>0.53</v>
      </c>
      <c r="I8" s="53">
        <v>1.17</v>
      </c>
      <c r="J8" s="53">
        <v>2.12</v>
      </c>
      <c r="K8" s="53">
        <v>2.0699999999999998</v>
      </c>
      <c r="L8" s="53">
        <v>0.27</v>
      </c>
      <c r="M8" s="53">
        <v>0.17</v>
      </c>
      <c r="N8" s="53">
        <v>0.8</v>
      </c>
      <c r="O8" s="109">
        <v>99.51</v>
      </c>
      <c r="P8" s="53">
        <v>0.2</v>
      </c>
      <c r="Q8" s="53">
        <v>4.7</v>
      </c>
      <c r="R8" s="53">
        <v>431</v>
      </c>
      <c r="S8" s="163">
        <v>38.700000000000003</v>
      </c>
      <c r="T8" s="163">
        <v>0.9</v>
      </c>
      <c r="U8" s="53">
        <v>0.2</v>
      </c>
      <c r="V8" s="53">
        <v>32</v>
      </c>
      <c r="W8" s="163">
        <v>4.8</v>
      </c>
      <c r="X8" s="53">
        <v>30</v>
      </c>
      <c r="Y8" s="163">
        <v>24.1</v>
      </c>
      <c r="Z8" s="163">
        <v>21.6</v>
      </c>
      <c r="AA8" s="109">
        <v>2.81</v>
      </c>
      <c r="AB8" s="109">
        <v>1.3</v>
      </c>
      <c r="AC8" s="109">
        <v>0.69</v>
      </c>
      <c r="AD8" s="163">
        <v>13.2</v>
      </c>
      <c r="AE8" s="53">
        <v>3.34</v>
      </c>
      <c r="AF8" s="163">
        <v>2.2999999999999998</v>
      </c>
      <c r="AG8" s="163">
        <v>4.5</v>
      </c>
      <c r="AH8" s="53">
        <v>0.3</v>
      </c>
      <c r="AI8" s="109">
        <v>0.56000000000000005</v>
      </c>
      <c r="AJ8" s="53">
        <v>15</v>
      </c>
      <c r="AK8" s="109">
        <v>0.16</v>
      </c>
      <c r="AL8" s="53">
        <v>3.2</v>
      </c>
      <c r="AM8" s="53">
        <v>22</v>
      </c>
      <c r="AN8" s="53">
        <v>16.2</v>
      </c>
      <c r="AO8" s="53">
        <v>13</v>
      </c>
      <c r="AP8" s="164">
        <v>0.51300000000000001</v>
      </c>
      <c r="AQ8" s="109">
        <v>8.16</v>
      </c>
      <c r="AR8" s="109">
        <v>7.2</v>
      </c>
      <c r="AS8" s="163">
        <v>15</v>
      </c>
      <c r="AT8" s="163">
        <v>30.9</v>
      </c>
      <c r="AU8" s="109">
        <v>4.08</v>
      </c>
      <c r="AV8" s="163">
        <v>294</v>
      </c>
      <c r="AW8" s="53">
        <v>1</v>
      </c>
      <c r="AX8" s="53">
        <v>2</v>
      </c>
      <c r="AY8" s="53">
        <v>15</v>
      </c>
      <c r="AZ8" s="163">
        <v>3.5</v>
      </c>
      <c r="BA8" s="163">
        <v>42.1</v>
      </c>
      <c r="BB8" s="53">
        <v>75</v>
      </c>
      <c r="BC8" s="109">
        <v>12</v>
      </c>
      <c r="BD8" s="109">
        <v>0.36</v>
      </c>
      <c r="BE8" s="53" t="s">
        <v>174</v>
      </c>
      <c r="BF8" s="109">
        <v>7.26</v>
      </c>
      <c r="BG8" s="109">
        <v>0.12</v>
      </c>
      <c r="BH8" s="53">
        <v>9.9</v>
      </c>
      <c r="BI8" s="53">
        <v>35</v>
      </c>
      <c r="BJ8" s="53" t="s">
        <v>184</v>
      </c>
      <c r="BK8" s="53">
        <v>12.5</v>
      </c>
      <c r="BL8" s="109">
        <v>1.19</v>
      </c>
      <c r="BM8" s="53">
        <v>67</v>
      </c>
      <c r="BN8" s="53">
        <v>116</v>
      </c>
    </row>
    <row r="9" spans="1:66" s="25" customFormat="1" ht="15" customHeight="1">
      <c r="A9" s="53" t="s">
        <v>248</v>
      </c>
      <c r="B9" s="53" t="s">
        <v>247</v>
      </c>
      <c r="C9" s="53">
        <v>2023</v>
      </c>
      <c r="D9" s="163">
        <v>79.3</v>
      </c>
      <c r="E9" s="163">
        <v>10.6</v>
      </c>
      <c r="F9" s="109">
        <v>2.42</v>
      </c>
      <c r="G9" s="109">
        <v>0.05</v>
      </c>
      <c r="H9" s="53">
        <v>0.53</v>
      </c>
      <c r="I9" s="53">
        <v>1.1599999999999999</v>
      </c>
      <c r="J9" s="53">
        <v>2.11</v>
      </c>
      <c r="K9" s="53">
        <v>2.0499999999999998</v>
      </c>
      <c r="L9" s="53">
        <v>0.26</v>
      </c>
      <c r="M9" s="53">
        <v>0.17</v>
      </c>
      <c r="N9" s="53">
        <v>0.8</v>
      </c>
      <c r="O9" s="109">
        <v>99.45</v>
      </c>
      <c r="P9" s="53">
        <v>0.4</v>
      </c>
      <c r="Q9" s="53">
        <v>4.3</v>
      </c>
      <c r="R9" s="53">
        <v>435</v>
      </c>
      <c r="S9" s="163">
        <v>37.9</v>
      </c>
      <c r="T9" s="163">
        <v>0.9</v>
      </c>
      <c r="U9" s="53">
        <v>0.2</v>
      </c>
      <c r="V9" s="53">
        <v>31</v>
      </c>
      <c r="W9" s="163">
        <v>5</v>
      </c>
      <c r="X9" s="53">
        <v>29</v>
      </c>
      <c r="Y9" s="163">
        <v>24.8</v>
      </c>
      <c r="Z9" s="163">
        <v>22.1</v>
      </c>
      <c r="AA9" s="109">
        <v>2.9</v>
      </c>
      <c r="AB9" s="109">
        <v>1.23</v>
      </c>
      <c r="AC9" s="109">
        <v>0.67</v>
      </c>
      <c r="AD9" s="163">
        <v>13.4</v>
      </c>
      <c r="AE9" s="53">
        <v>3.46</v>
      </c>
      <c r="AF9" s="163">
        <v>2</v>
      </c>
      <c r="AG9" s="163">
        <v>4.9000000000000004</v>
      </c>
      <c r="AH9" s="53">
        <v>0.9</v>
      </c>
      <c r="AI9" s="109">
        <v>0.61</v>
      </c>
      <c r="AJ9" s="53">
        <v>14</v>
      </c>
      <c r="AK9" s="109">
        <v>0.2</v>
      </c>
      <c r="AL9" s="53">
        <v>2.8</v>
      </c>
      <c r="AM9" s="53">
        <v>22</v>
      </c>
      <c r="AN9" s="53">
        <v>14.5</v>
      </c>
      <c r="AO9" s="53">
        <v>12</v>
      </c>
      <c r="AP9" s="164">
        <v>0.42899999999999999</v>
      </c>
      <c r="AQ9" s="109">
        <v>8.16</v>
      </c>
      <c r="AR9" s="109">
        <v>6.95</v>
      </c>
      <c r="AS9" s="163">
        <v>14.8</v>
      </c>
      <c r="AT9" s="163">
        <v>30.3</v>
      </c>
      <c r="AU9" s="109">
        <v>4</v>
      </c>
      <c r="AV9" s="163">
        <v>292</v>
      </c>
      <c r="AW9" s="53">
        <v>1</v>
      </c>
      <c r="AX9" s="53">
        <v>2</v>
      </c>
      <c r="AY9" s="53">
        <v>40</v>
      </c>
      <c r="AZ9" s="163">
        <v>3.69</v>
      </c>
      <c r="BA9" s="163">
        <v>41.4</v>
      </c>
      <c r="BB9" s="53">
        <v>76</v>
      </c>
      <c r="BC9" s="109">
        <v>11.4</v>
      </c>
      <c r="BD9" s="109">
        <v>0.43</v>
      </c>
      <c r="BE9" s="53" t="s">
        <v>174</v>
      </c>
      <c r="BF9" s="109">
        <v>6.68</v>
      </c>
      <c r="BG9" s="109">
        <v>0.17</v>
      </c>
      <c r="BH9" s="53">
        <v>4.7</v>
      </c>
      <c r="BI9" s="53">
        <v>33</v>
      </c>
      <c r="BJ9" s="53" t="s">
        <v>184</v>
      </c>
      <c r="BK9" s="53">
        <v>14.4</v>
      </c>
      <c r="BL9" s="109">
        <v>1.32</v>
      </c>
      <c r="BM9" s="53">
        <v>71</v>
      </c>
      <c r="BN9" s="53">
        <v>126</v>
      </c>
    </row>
    <row r="10" spans="1:66" s="15" customFormat="1" ht="15" customHeight="1">
      <c r="A10" s="15" t="s">
        <v>790</v>
      </c>
      <c r="B10" s="53" t="s">
        <v>247</v>
      </c>
      <c r="C10" s="53">
        <v>2024</v>
      </c>
      <c r="D10" s="15">
        <v>76.8</v>
      </c>
      <c r="E10" s="15">
        <v>11.5</v>
      </c>
      <c r="F10" s="15">
        <v>2.54</v>
      </c>
      <c r="G10" s="15">
        <v>0.05</v>
      </c>
      <c r="H10" s="15">
        <v>0.52</v>
      </c>
      <c r="I10" s="15">
        <v>1.1399999999999999</v>
      </c>
      <c r="J10" s="15">
        <v>2.1800000000000002</v>
      </c>
      <c r="K10" s="15">
        <v>2.37</v>
      </c>
      <c r="L10" s="15">
        <v>0.25</v>
      </c>
      <c r="M10" s="15">
        <v>0.13</v>
      </c>
      <c r="N10" s="15">
        <v>0.6</v>
      </c>
      <c r="O10" s="15">
        <v>98.08</v>
      </c>
      <c r="P10" s="15">
        <v>0.3</v>
      </c>
      <c r="Q10" s="15">
        <v>7.1</v>
      </c>
      <c r="R10" s="15">
        <v>450</v>
      </c>
      <c r="S10" s="15">
        <v>23</v>
      </c>
      <c r="T10" s="15">
        <v>0.3</v>
      </c>
      <c r="U10" s="15">
        <v>0.2</v>
      </c>
      <c r="V10" s="15">
        <v>36</v>
      </c>
      <c r="W10" s="15">
        <v>4</v>
      </c>
      <c r="X10" s="15">
        <v>31</v>
      </c>
      <c r="Y10" s="15">
        <v>32</v>
      </c>
      <c r="Z10" s="15">
        <v>4.7</v>
      </c>
      <c r="AA10" s="15">
        <v>2.59</v>
      </c>
      <c r="AB10" s="15">
        <v>1.24</v>
      </c>
      <c r="AC10" s="15">
        <v>0.72</v>
      </c>
      <c r="AD10" s="15">
        <v>12.2</v>
      </c>
      <c r="AE10" s="15">
        <v>3.69</v>
      </c>
      <c r="AF10" s="15">
        <v>0.5</v>
      </c>
      <c r="AG10" s="15">
        <v>15.6</v>
      </c>
      <c r="AH10" s="15" t="s">
        <v>300</v>
      </c>
      <c r="AI10" s="15">
        <v>0.5</v>
      </c>
      <c r="AJ10" s="15">
        <v>16</v>
      </c>
      <c r="AK10" s="15">
        <v>0.2</v>
      </c>
      <c r="AL10" s="15">
        <v>2.6</v>
      </c>
      <c r="AM10" s="15">
        <v>37</v>
      </c>
      <c r="AN10" s="15">
        <v>15.7</v>
      </c>
      <c r="AO10" s="15">
        <v>15</v>
      </c>
      <c r="AP10" s="15">
        <v>0.34</v>
      </c>
      <c r="AQ10" s="15">
        <v>7.08</v>
      </c>
      <c r="AR10" s="15">
        <v>5.73</v>
      </c>
      <c r="AS10" s="15">
        <v>14.4</v>
      </c>
      <c r="AT10" s="15">
        <v>27.6</v>
      </c>
      <c r="AU10" s="15">
        <v>3.93</v>
      </c>
      <c r="AV10" s="15">
        <v>326</v>
      </c>
      <c r="AW10" s="15" t="s">
        <v>184</v>
      </c>
      <c r="AX10" s="15">
        <v>4</v>
      </c>
      <c r="AY10" s="15">
        <v>14</v>
      </c>
      <c r="AZ10" s="15">
        <v>3.04</v>
      </c>
      <c r="BA10" s="15">
        <v>41</v>
      </c>
      <c r="BB10" s="15">
        <v>79</v>
      </c>
      <c r="BC10" s="15">
        <v>9.6300000000000008</v>
      </c>
      <c r="BD10" s="15">
        <v>0.31</v>
      </c>
      <c r="BE10" s="15">
        <v>0.5</v>
      </c>
      <c r="BF10" s="15">
        <v>6.04</v>
      </c>
      <c r="BG10" s="15">
        <v>0.18</v>
      </c>
      <c r="BH10" s="15">
        <v>3.86</v>
      </c>
      <c r="BI10" s="15">
        <v>40</v>
      </c>
      <c r="BJ10" s="15">
        <v>7</v>
      </c>
      <c r="BK10" s="15">
        <v>14.2</v>
      </c>
      <c r="BL10" s="15">
        <v>1.26</v>
      </c>
      <c r="BM10" s="15">
        <v>56</v>
      </c>
      <c r="BN10" s="15">
        <v>117</v>
      </c>
    </row>
    <row r="11" spans="1:66" s="15" customFormat="1" ht="15" customHeight="1">
      <c r="A11" s="15" t="s">
        <v>792</v>
      </c>
      <c r="B11" s="53" t="s">
        <v>247</v>
      </c>
      <c r="C11" s="53">
        <v>2024</v>
      </c>
      <c r="D11" s="15">
        <v>78.400000000000006</v>
      </c>
      <c r="E11" s="15">
        <v>11</v>
      </c>
      <c r="F11" s="15">
        <v>2.41</v>
      </c>
      <c r="G11" s="15">
        <v>0.05</v>
      </c>
      <c r="H11" s="15">
        <v>0.52</v>
      </c>
      <c r="I11" s="15">
        <v>1.1499999999999999</v>
      </c>
      <c r="J11" s="15">
        <v>2.0499999999999998</v>
      </c>
      <c r="K11" s="15">
        <v>2.17</v>
      </c>
      <c r="L11" s="15">
        <v>0.26</v>
      </c>
      <c r="M11" s="15">
        <v>0.11</v>
      </c>
      <c r="N11" s="15">
        <v>0.7</v>
      </c>
      <c r="O11" s="15">
        <v>98.82</v>
      </c>
      <c r="P11" s="15">
        <v>6.7</v>
      </c>
      <c r="Q11" s="15">
        <v>3.4</v>
      </c>
      <c r="R11" s="15">
        <v>431</v>
      </c>
      <c r="S11" s="15">
        <v>28</v>
      </c>
      <c r="T11" s="15">
        <v>0.4</v>
      </c>
      <c r="U11" s="15">
        <v>0.1</v>
      </c>
      <c r="V11" s="15">
        <v>32</v>
      </c>
      <c r="W11" s="15">
        <v>3</v>
      </c>
      <c r="X11" s="15">
        <v>29</v>
      </c>
      <c r="Y11" s="15">
        <v>30</v>
      </c>
      <c r="Z11" s="15">
        <v>4.5999999999999996</v>
      </c>
      <c r="AA11" s="15">
        <v>2.67</v>
      </c>
      <c r="AB11" s="15">
        <v>1.17</v>
      </c>
      <c r="AC11" s="15">
        <v>0.52</v>
      </c>
      <c r="AD11" s="15">
        <v>12.9</v>
      </c>
      <c r="AE11" s="15">
        <v>3.5</v>
      </c>
      <c r="AF11" s="15">
        <v>0.3</v>
      </c>
      <c r="AG11" s="15">
        <v>17.600000000000001</v>
      </c>
      <c r="AH11" s="15" t="s">
        <v>300</v>
      </c>
      <c r="AI11" s="15">
        <v>0.6</v>
      </c>
      <c r="AJ11" s="15">
        <v>15</v>
      </c>
      <c r="AK11" s="15">
        <v>0.17</v>
      </c>
      <c r="AL11" s="15">
        <v>2</v>
      </c>
      <c r="AM11" s="15">
        <v>24</v>
      </c>
      <c r="AN11" s="15">
        <v>16.100000000000001</v>
      </c>
      <c r="AO11" s="15">
        <v>16</v>
      </c>
      <c r="AP11" s="15">
        <v>0.34</v>
      </c>
      <c r="AQ11" s="15">
        <v>7.26</v>
      </c>
      <c r="AR11" s="15">
        <v>6.08</v>
      </c>
      <c r="AS11" s="15">
        <v>14.6</v>
      </c>
      <c r="AT11" s="15">
        <v>28.3</v>
      </c>
      <c r="AU11" s="15">
        <v>4.12</v>
      </c>
      <c r="AV11" s="15">
        <v>319</v>
      </c>
      <c r="AW11" s="15" t="s">
        <v>184</v>
      </c>
      <c r="AX11" s="15">
        <v>4</v>
      </c>
      <c r="AY11" s="15" t="s">
        <v>184</v>
      </c>
      <c r="AZ11" s="15">
        <v>3.12</v>
      </c>
      <c r="BA11" s="15">
        <v>41</v>
      </c>
      <c r="BB11" s="15">
        <v>75</v>
      </c>
      <c r="BC11" s="15">
        <v>9.59</v>
      </c>
      <c r="BD11" s="15">
        <v>0.53</v>
      </c>
      <c r="BE11" s="15" t="s">
        <v>174</v>
      </c>
      <c r="BF11" s="15">
        <v>5.9</v>
      </c>
      <c r="BG11" s="15">
        <v>0.1</v>
      </c>
      <c r="BH11" s="15">
        <v>3.89</v>
      </c>
      <c r="BI11" s="15">
        <v>40</v>
      </c>
      <c r="BJ11" s="15">
        <v>10</v>
      </c>
      <c r="BK11" s="15">
        <v>12.6</v>
      </c>
      <c r="BL11" s="15">
        <v>0.99</v>
      </c>
      <c r="BM11" s="15">
        <v>58.8</v>
      </c>
      <c r="BN11" s="15">
        <v>112</v>
      </c>
    </row>
    <row r="12" spans="1:66" s="15" customFormat="1" ht="15" customHeight="1">
      <c r="B12" s="53"/>
      <c r="C12" s="53"/>
    </row>
    <row r="13" spans="1:66" s="25" customFormat="1" ht="15" customHeight="1">
      <c r="A13" s="53" t="s">
        <v>361</v>
      </c>
      <c r="B13" s="53" t="s">
        <v>249</v>
      </c>
      <c r="C13" s="53">
        <v>2023</v>
      </c>
      <c r="D13" s="163">
        <v>49.8</v>
      </c>
      <c r="E13" s="163">
        <v>14.3</v>
      </c>
      <c r="F13" s="109">
        <v>10.9</v>
      </c>
      <c r="G13" s="109">
        <v>0.13</v>
      </c>
      <c r="H13" s="53">
        <v>3.25</v>
      </c>
      <c r="I13" s="53">
        <v>7.17</v>
      </c>
      <c r="J13" s="53">
        <v>4.1500000000000004</v>
      </c>
      <c r="K13" s="53">
        <v>4.0999999999999996</v>
      </c>
      <c r="L13" s="53">
        <v>1.79</v>
      </c>
      <c r="M13" s="53">
        <v>2.06</v>
      </c>
      <c r="N13" s="53" t="s">
        <v>356</v>
      </c>
      <c r="O13" s="109">
        <v>97.65</v>
      </c>
      <c r="P13" s="53">
        <v>0.4</v>
      </c>
      <c r="Q13" s="53">
        <v>1.3</v>
      </c>
      <c r="R13" s="53">
        <v>6250</v>
      </c>
      <c r="S13" s="163">
        <v>4.5999999999999996</v>
      </c>
      <c r="T13" s="163" t="s">
        <v>174</v>
      </c>
      <c r="U13" s="53">
        <v>0.2</v>
      </c>
      <c r="V13" s="53">
        <v>463</v>
      </c>
      <c r="W13" s="163">
        <v>23.1</v>
      </c>
      <c r="X13" s="53">
        <v>151</v>
      </c>
      <c r="Y13" s="163">
        <v>0.5</v>
      </c>
      <c r="Z13" s="163">
        <v>37.1</v>
      </c>
      <c r="AA13" s="109">
        <v>11.2</v>
      </c>
      <c r="AB13" s="109">
        <v>5.47</v>
      </c>
      <c r="AC13" s="109">
        <v>7.7</v>
      </c>
      <c r="AD13" s="163">
        <v>23.2</v>
      </c>
      <c r="AE13" s="53">
        <v>20.3</v>
      </c>
      <c r="AF13" s="163">
        <v>0.2</v>
      </c>
      <c r="AG13" s="163">
        <v>14.5</v>
      </c>
      <c r="AH13" s="53">
        <v>0.1</v>
      </c>
      <c r="AI13" s="109">
        <v>2.11</v>
      </c>
      <c r="AJ13" s="53">
        <v>230</v>
      </c>
      <c r="AK13" s="109">
        <v>0.69</v>
      </c>
      <c r="AL13" s="53">
        <v>8.8000000000000007</v>
      </c>
      <c r="AM13" s="53">
        <v>23</v>
      </c>
      <c r="AN13" s="53">
        <v>210</v>
      </c>
      <c r="AO13" s="53">
        <v>84</v>
      </c>
      <c r="AP13" s="164">
        <v>1.06</v>
      </c>
      <c r="AQ13" s="109">
        <v>14.7</v>
      </c>
      <c r="AR13" s="109">
        <v>14.7</v>
      </c>
      <c r="AS13" s="163">
        <v>33.799999999999997</v>
      </c>
      <c r="AT13" s="163">
        <v>64.099999999999994</v>
      </c>
      <c r="AU13" s="109">
        <v>56.7</v>
      </c>
      <c r="AV13" s="163">
        <v>77.599999999999994</v>
      </c>
      <c r="AW13" s="53" t="s">
        <v>184</v>
      </c>
      <c r="AX13" s="53">
        <v>11</v>
      </c>
      <c r="AY13" s="53">
        <v>18</v>
      </c>
      <c r="AZ13" s="163">
        <v>31.1</v>
      </c>
      <c r="BA13" s="163">
        <v>2.4</v>
      </c>
      <c r="BB13" s="53">
        <v>3160</v>
      </c>
      <c r="BC13" s="109">
        <v>1.04</v>
      </c>
      <c r="BD13" s="109">
        <v>2.17</v>
      </c>
      <c r="BE13" s="53">
        <v>0.2</v>
      </c>
      <c r="BF13" s="109">
        <v>26.3</v>
      </c>
      <c r="BG13" s="109">
        <v>0.61</v>
      </c>
      <c r="BH13" s="53">
        <v>5.32</v>
      </c>
      <c r="BI13" s="53">
        <v>133</v>
      </c>
      <c r="BJ13" s="53" t="s">
        <v>184</v>
      </c>
      <c r="BK13" s="53">
        <v>56.9</v>
      </c>
      <c r="BL13" s="109">
        <v>4.72</v>
      </c>
      <c r="BM13" s="53">
        <v>128</v>
      </c>
      <c r="BN13" s="53">
        <v>729</v>
      </c>
    </row>
    <row r="14" spans="1:66" ht="15" customHeight="1">
      <c r="A14" s="53" t="s">
        <v>361</v>
      </c>
      <c r="B14" s="53" t="s">
        <v>249</v>
      </c>
      <c r="C14" s="53">
        <v>2023</v>
      </c>
      <c r="D14" s="163">
        <v>49.7</v>
      </c>
      <c r="E14" s="163">
        <v>14.3</v>
      </c>
      <c r="F14" s="109">
        <v>10.7</v>
      </c>
      <c r="G14" s="109">
        <v>0.13</v>
      </c>
      <c r="H14" s="53">
        <v>3.18</v>
      </c>
      <c r="I14" s="53">
        <v>7.14</v>
      </c>
      <c r="J14" s="53">
        <v>4.07</v>
      </c>
      <c r="K14" s="53">
        <v>4.26</v>
      </c>
      <c r="L14" s="53">
        <v>1.76</v>
      </c>
      <c r="M14" s="53">
        <v>2.04</v>
      </c>
      <c r="N14" s="53" t="s">
        <v>356</v>
      </c>
      <c r="O14" s="109">
        <v>97.28</v>
      </c>
      <c r="P14" s="53">
        <v>0.5</v>
      </c>
      <c r="Q14" s="53">
        <v>0.8</v>
      </c>
      <c r="R14" s="53">
        <v>6390</v>
      </c>
      <c r="S14" s="163">
        <v>4.5</v>
      </c>
      <c r="T14" s="163" t="s">
        <v>174</v>
      </c>
      <c r="U14" s="53">
        <v>0.2</v>
      </c>
      <c r="V14" s="53">
        <v>464</v>
      </c>
      <c r="W14" s="163">
        <v>22.6</v>
      </c>
      <c r="X14" s="53">
        <v>152</v>
      </c>
      <c r="Y14" s="163">
        <v>0.6</v>
      </c>
      <c r="Z14" s="163">
        <v>36.700000000000003</v>
      </c>
      <c r="AA14" s="109">
        <v>11.5</v>
      </c>
      <c r="AB14" s="109">
        <v>5.61</v>
      </c>
      <c r="AC14" s="109">
        <v>7.7</v>
      </c>
      <c r="AD14" s="163">
        <v>22.5</v>
      </c>
      <c r="AE14" s="53">
        <v>20.7</v>
      </c>
      <c r="AF14" s="163">
        <v>0.2</v>
      </c>
      <c r="AG14" s="163">
        <v>14.6</v>
      </c>
      <c r="AH14" s="53" t="s">
        <v>174</v>
      </c>
      <c r="AI14" s="109">
        <v>2.0699999999999998</v>
      </c>
      <c r="AJ14" s="53">
        <v>227</v>
      </c>
      <c r="AK14" s="109">
        <v>0.67</v>
      </c>
      <c r="AL14" s="53">
        <v>8.6</v>
      </c>
      <c r="AM14" s="53">
        <v>22</v>
      </c>
      <c r="AN14" s="53">
        <v>209</v>
      </c>
      <c r="AO14" s="53">
        <v>84</v>
      </c>
      <c r="AP14" s="164">
        <v>1.1000000000000001</v>
      </c>
      <c r="AQ14" s="109">
        <v>14.1</v>
      </c>
      <c r="AR14" s="109">
        <v>14</v>
      </c>
      <c r="AS14" s="163">
        <v>34</v>
      </c>
      <c r="AT14" s="163">
        <v>63.2</v>
      </c>
      <c r="AU14" s="109">
        <v>56</v>
      </c>
      <c r="AV14" s="163">
        <v>76.900000000000006</v>
      </c>
      <c r="AW14" s="53" t="s">
        <v>184</v>
      </c>
      <c r="AX14" s="53">
        <v>11</v>
      </c>
      <c r="AY14" s="53">
        <v>17</v>
      </c>
      <c r="AZ14" s="163">
        <v>32.299999999999997</v>
      </c>
      <c r="BA14" s="163">
        <v>2.5</v>
      </c>
      <c r="BB14" s="53">
        <v>3130</v>
      </c>
      <c r="BC14" s="109">
        <v>1.07</v>
      </c>
      <c r="BD14" s="109">
        <v>2.14</v>
      </c>
      <c r="BE14" s="53">
        <v>0.2</v>
      </c>
      <c r="BF14" s="109">
        <v>25.6</v>
      </c>
      <c r="BG14" s="109">
        <v>0.74</v>
      </c>
      <c r="BH14" s="53">
        <v>5.27</v>
      </c>
      <c r="BI14" s="53">
        <v>134</v>
      </c>
      <c r="BJ14" s="53" t="s">
        <v>184</v>
      </c>
      <c r="BK14" s="53">
        <v>56.2</v>
      </c>
      <c r="BL14" s="109">
        <v>4.55</v>
      </c>
      <c r="BM14" s="53">
        <v>126</v>
      </c>
      <c r="BN14" s="53">
        <v>739</v>
      </c>
    </row>
    <row r="15" spans="1:66" ht="15" customHeight="1">
      <c r="A15" s="53" t="s">
        <v>361</v>
      </c>
      <c r="B15" s="53" t="s">
        <v>249</v>
      </c>
      <c r="C15" s="53">
        <v>2023</v>
      </c>
      <c r="D15" s="163">
        <v>49.9</v>
      </c>
      <c r="E15" s="163">
        <v>14.3</v>
      </c>
      <c r="F15" s="109">
        <v>10.9</v>
      </c>
      <c r="G15" s="109">
        <v>0.13</v>
      </c>
      <c r="H15" s="53">
        <v>3.22</v>
      </c>
      <c r="I15" s="53">
        <v>7.15</v>
      </c>
      <c r="J15" s="53">
        <v>4.16</v>
      </c>
      <c r="K15" s="53">
        <v>4.16</v>
      </c>
      <c r="L15" s="53">
        <v>1.8</v>
      </c>
      <c r="M15" s="53">
        <v>2.08</v>
      </c>
      <c r="N15" s="53" t="s">
        <v>356</v>
      </c>
      <c r="O15" s="109">
        <v>97.8</v>
      </c>
      <c r="P15" s="53">
        <v>0.5</v>
      </c>
      <c r="Q15" s="53">
        <v>0.9</v>
      </c>
      <c r="R15" s="53">
        <v>6440</v>
      </c>
      <c r="S15" s="163">
        <v>4.5</v>
      </c>
      <c r="T15" s="163" t="s">
        <v>174</v>
      </c>
      <c r="U15" s="53">
        <v>0.2</v>
      </c>
      <c r="V15" s="53">
        <v>465</v>
      </c>
      <c r="W15" s="163">
        <v>22</v>
      </c>
      <c r="X15" s="53">
        <v>152</v>
      </c>
      <c r="Y15" s="163">
        <v>0.5</v>
      </c>
      <c r="Z15" s="163">
        <v>36.799999999999997</v>
      </c>
      <c r="AA15" s="109">
        <v>11.4</v>
      </c>
      <c r="AB15" s="109">
        <v>5.5</v>
      </c>
      <c r="AC15" s="109">
        <v>7.65</v>
      </c>
      <c r="AD15" s="163">
        <v>22.4</v>
      </c>
      <c r="AE15" s="53">
        <v>20.100000000000001</v>
      </c>
      <c r="AF15" s="163">
        <v>0.2</v>
      </c>
      <c r="AG15" s="163">
        <v>14.7</v>
      </c>
      <c r="AH15" s="53" t="s">
        <v>174</v>
      </c>
      <c r="AI15" s="109">
        <v>2.09</v>
      </c>
      <c r="AJ15" s="53">
        <v>227</v>
      </c>
      <c r="AK15" s="109">
        <v>0.74</v>
      </c>
      <c r="AL15" s="53">
        <v>8.5</v>
      </c>
      <c r="AM15" s="53">
        <v>23</v>
      </c>
      <c r="AN15" s="53">
        <v>209</v>
      </c>
      <c r="AO15" s="53">
        <v>83</v>
      </c>
      <c r="AP15" s="164">
        <v>0.997</v>
      </c>
      <c r="AQ15" s="109">
        <v>15.2</v>
      </c>
      <c r="AR15" s="109">
        <v>14.5</v>
      </c>
      <c r="AS15" s="163">
        <v>32.5</v>
      </c>
      <c r="AT15" s="163">
        <v>63.2</v>
      </c>
      <c r="AU15" s="109">
        <v>56.1</v>
      </c>
      <c r="AV15" s="163">
        <v>77.900000000000006</v>
      </c>
      <c r="AW15" s="53" t="s">
        <v>184</v>
      </c>
      <c r="AX15" s="53">
        <v>11</v>
      </c>
      <c r="AY15" s="53">
        <v>19</v>
      </c>
      <c r="AZ15" s="163">
        <v>32</v>
      </c>
      <c r="BA15" s="163">
        <v>2.5</v>
      </c>
      <c r="BB15" s="53">
        <v>3140</v>
      </c>
      <c r="BC15" s="109">
        <v>1.1000000000000001</v>
      </c>
      <c r="BD15" s="109">
        <v>2.09</v>
      </c>
      <c r="BE15" s="53">
        <v>0.3</v>
      </c>
      <c r="BF15" s="109">
        <v>25.2</v>
      </c>
      <c r="BG15" s="109">
        <v>0.69</v>
      </c>
      <c r="BH15" s="53">
        <v>5.2</v>
      </c>
      <c r="BI15" s="53">
        <v>135</v>
      </c>
      <c r="BJ15" s="53" t="s">
        <v>184</v>
      </c>
      <c r="BK15" s="53">
        <v>54.4</v>
      </c>
      <c r="BL15" s="109">
        <v>4.78</v>
      </c>
      <c r="BM15" s="53">
        <v>127</v>
      </c>
      <c r="BN15" s="53">
        <v>742</v>
      </c>
    </row>
    <row r="16" spans="1:66" ht="15" customHeight="1">
      <c r="A16" s="53" t="s">
        <v>361</v>
      </c>
      <c r="B16" s="53" t="s">
        <v>249</v>
      </c>
      <c r="C16" s="53">
        <v>2023</v>
      </c>
      <c r="D16" s="163">
        <v>50.1</v>
      </c>
      <c r="E16" s="163">
        <v>14.2</v>
      </c>
      <c r="F16" s="109">
        <v>10.7</v>
      </c>
      <c r="G16" s="109">
        <v>0.13</v>
      </c>
      <c r="H16" s="53">
        <v>3.26</v>
      </c>
      <c r="I16" s="109">
        <v>7.2</v>
      </c>
      <c r="J16" s="53">
        <v>4.17</v>
      </c>
      <c r="K16" s="53">
        <v>4.1500000000000004</v>
      </c>
      <c r="L16" s="53">
        <v>1.8</v>
      </c>
      <c r="M16" s="53">
        <v>2.08</v>
      </c>
      <c r="N16" s="53" t="s">
        <v>356</v>
      </c>
      <c r="O16" s="109">
        <v>97.79</v>
      </c>
      <c r="P16" s="53">
        <v>0.4</v>
      </c>
      <c r="Q16" s="53">
        <v>0.8</v>
      </c>
      <c r="R16" s="53">
        <v>6420</v>
      </c>
      <c r="S16" s="163">
        <v>4.7</v>
      </c>
      <c r="T16" s="163" t="s">
        <v>174</v>
      </c>
      <c r="U16" s="53">
        <v>0.2</v>
      </c>
      <c r="V16" s="53">
        <v>466</v>
      </c>
      <c r="W16" s="163">
        <v>22.9</v>
      </c>
      <c r="X16" s="53">
        <v>152</v>
      </c>
      <c r="Y16" s="163">
        <v>0.5</v>
      </c>
      <c r="Z16" s="163">
        <v>36.1</v>
      </c>
      <c r="AA16" s="109">
        <v>11.6</v>
      </c>
      <c r="AB16" s="109">
        <v>5.51</v>
      </c>
      <c r="AC16" s="109">
        <v>7.7</v>
      </c>
      <c r="AD16" s="163">
        <v>21.7</v>
      </c>
      <c r="AE16" s="53">
        <v>20.399999999999999</v>
      </c>
      <c r="AF16" s="163">
        <v>0.2</v>
      </c>
      <c r="AG16" s="163">
        <v>14.7</v>
      </c>
      <c r="AH16" s="53" t="s">
        <v>174</v>
      </c>
      <c r="AI16" s="109">
        <v>2.08</v>
      </c>
      <c r="AJ16" s="53">
        <v>228</v>
      </c>
      <c r="AK16" s="109">
        <v>0.64</v>
      </c>
      <c r="AL16" s="53">
        <v>8.6</v>
      </c>
      <c r="AM16" s="53">
        <v>21</v>
      </c>
      <c r="AN16" s="53">
        <v>210</v>
      </c>
      <c r="AO16" s="53">
        <v>81</v>
      </c>
      <c r="AP16" s="164">
        <v>1</v>
      </c>
      <c r="AQ16" s="109">
        <v>15.2</v>
      </c>
      <c r="AR16" s="109">
        <v>14.7</v>
      </c>
      <c r="AS16" s="163">
        <v>33</v>
      </c>
      <c r="AT16" s="163">
        <v>63.9</v>
      </c>
      <c r="AU16" s="109">
        <v>57.5</v>
      </c>
      <c r="AV16" s="163">
        <v>77</v>
      </c>
      <c r="AW16" s="53" t="s">
        <v>184</v>
      </c>
      <c r="AX16" s="53">
        <v>11</v>
      </c>
      <c r="AY16" s="53">
        <v>17</v>
      </c>
      <c r="AZ16" s="163">
        <v>31.6</v>
      </c>
      <c r="BA16" s="163">
        <v>2.2999999999999998</v>
      </c>
      <c r="BB16" s="53">
        <v>3030</v>
      </c>
      <c r="BC16" s="109">
        <v>1.1299999999999999</v>
      </c>
      <c r="BD16" s="109">
        <v>2.1</v>
      </c>
      <c r="BE16" s="53">
        <v>0.2</v>
      </c>
      <c r="BF16" s="109">
        <v>25.8</v>
      </c>
      <c r="BG16" s="109">
        <v>0.69</v>
      </c>
      <c r="BH16" s="53">
        <v>5.2</v>
      </c>
      <c r="BI16" s="53">
        <v>135</v>
      </c>
      <c r="BJ16" s="53" t="s">
        <v>184</v>
      </c>
      <c r="BK16" s="53">
        <v>55.2</v>
      </c>
      <c r="BL16" s="109">
        <v>4.63</v>
      </c>
      <c r="BM16" s="53">
        <v>125</v>
      </c>
      <c r="BN16" s="53">
        <v>739</v>
      </c>
    </row>
    <row r="17" spans="1:66" ht="15" customHeight="1">
      <c r="A17" s="53" t="s">
        <v>361</v>
      </c>
      <c r="B17" s="53" t="s">
        <v>249</v>
      </c>
      <c r="C17" s="53">
        <v>2024</v>
      </c>
      <c r="D17" s="15">
        <v>49.5</v>
      </c>
      <c r="E17" s="15">
        <v>14</v>
      </c>
      <c r="F17" s="15">
        <v>10.7</v>
      </c>
      <c r="G17" s="15">
        <v>0.13</v>
      </c>
      <c r="H17" s="15">
        <v>3.21</v>
      </c>
      <c r="I17" s="15">
        <v>7.14</v>
      </c>
      <c r="J17" s="15">
        <v>4.26</v>
      </c>
      <c r="K17" s="15">
        <v>4.28</v>
      </c>
      <c r="L17" s="15">
        <v>1.74</v>
      </c>
      <c r="M17" s="15">
        <v>1.99</v>
      </c>
      <c r="N17" s="15">
        <v>3.8</v>
      </c>
      <c r="O17" s="15">
        <v>100.75</v>
      </c>
      <c r="P17" s="15">
        <v>0.3</v>
      </c>
      <c r="Q17" s="15">
        <v>1</v>
      </c>
      <c r="R17" s="15">
        <v>6620</v>
      </c>
      <c r="S17" s="15">
        <v>4.4000000000000004</v>
      </c>
      <c r="T17" s="15" t="s">
        <v>174</v>
      </c>
      <c r="U17" s="15">
        <v>0.2</v>
      </c>
      <c r="V17" s="15">
        <v>467</v>
      </c>
      <c r="W17" s="15">
        <v>24.7</v>
      </c>
      <c r="X17" s="15">
        <v>152</v>
      </c>
      <c r="Y17" s="15">
        <v>0.7</v>
      </c>
      <c r="Z17" s="15">
        <v>40.5</v>
      </c>
      <c r="AA17" s="15">
        <v>11.3</v>
      </c>
      <c r="AB17" s="15">
        <v>5.6</v>
      </c>
      <c r="AC17" s="15">
        <v>7.56</v>
      </c>
      <c r="AD17" s="15">
        <v>23.9</v>
      </c>
      <c r="AE17" s="15">
        <v>19.8</v>
      </c>
      <c r="AF17" s="15">
        <v>0.3</v>
      </c>
      <c r="AG17" s="15">
        <v>14.1</v>
      </c>
      <c r="AH17" s="15" t="s">
        <v>300</v>
      </c>
      <c r="AI17" s="15">
        <v>2.1</v>
      </c>
      <c r="AJ17" s="15">
        <v>232</v>
      </c>
      <c r="AK17" s="15">
        <v>0.65</v>
      </c>
      <c r="AL17" s="15">
        <v>9.1</v>
      </c>
      <c r="AM17" s="15">
        <v>23</v>
      </c>
      <c r="AN17" s="15">
        <v>207</v>
      </c>
      <c r="AO17" s="15">
        <v>80</v>
      </c>
      <c r="AP17" s="15">
        <v>1.1000000000000001</v>
      </c>
      <c r="AQ17" s="15">
        <v>15.4</v>
      </c>
      <c r="AR17" s="15">
        <v>15.3</v>
      </c>
      <c r="AS17" s="15">
        <v>35.799999999999997</v>
      </c>
      <c r="AT17" s="15">
        <v>67.599999999999994</v>
      </c>
      <c r="AU17" s="15">
        <v>55.8</v>
      </c>
      <c r="AV17" s="15">
        <v>81.2</v>
      </c>
      <c r="AW17" s="15" t="s">
        <v>184</v>
      </c>
      <c r="AX17" s="15">
        <v>12</v>
      </c>
      <c r="AY17" s="15">
        <v>14</v>
      </c>
      <c r="AZ17" s="15">
        <v>33.299999999999997</v>
      </c>
      <c r="BA17" s="15">
        <v>2.8</v>
      </c>
      <c r="BB17" s="15">
        <v>3200</v>
      </c>
      <c r="BC17" s="15">
        <v>1.0900000000000001</v>
      </c>
      <c r="BD17" s="15">
        <v>2.09</v>
      </c>
      <c r="BE17" s="15">
        <v>0.2</v>
      </c>
      <c r="BF17" s="15">
        <v>25.6</v>
      </c>
      <c r="BG17" s="15">
        <v>0.72</v>
      </c>
      <c r="BH17" s="15">
        <v>4.87</v>
      </c>
      <c r="BI17" s="15">
        <v>131</v>
      </c>
      <c r="BJ17" s="15">
        <v>1</v>
      </c>
      <c r="BK17" s="15">
        <v>58.9</v>
      </c>
      <c r="BL17" s="15">
        <v>4.8899999999999997</v>
      </c>
      <c r="BM17" s="15">
        <v>135</v>
      </c>
      <c r="BN17" s="15">
        <v>769</v>
      </c>
    </row>
    <row r="18" spans="1:66" ht="15" customHeight="1">
      <c r="A18" s="53" t="s">
        <v>361</v>
      </c>
      <c r="B18" s="53" t="s">
        <v>249</v>
      </c>
      <c r="C18" s="53">
        <v>2024</v>
      </c>
      <c r="D18" s="15">
        <v>49.4</v>
      </c>
      <c r="E18" s="15">
        <v>14.1</v>
      </c>
      <c r="F18" s="15">
        <v>10.9</v>
      </c>
      <c r="G18" s="15">
        <v>0.13</v>
      </c>
      <c r="H18" s="15">
        <v>3.31</v>
      </c>
      <c r="I18" s="58">
        <v>7.3</v>
      </c>
      <c r="J18" s="15">
        <v>4.04</v>
      </c>
      <c r="K18" s="15">
        <v>4.2300000000000004</v>
      </c>
      <c r="L18" s="15">
        <v>1.76</v>
      </c>
      <c r="M18" s="15">
        <v>1.98</v>
      </c>
      <c r="N18" s="15">
        <v>3.8</v>
      </c>
      <c r="O18" s="15">
        <v>100.75</v>
      </c>
      <c r="P18" s="15">
        <v>0.3</v>
      </c>
      <c r="Q18" s="15">
        <v>1.3</v>
      </c>
      <c r="R18" s="15">
        <v>6540</v>
      </c>
      <c r="S18" s="15">
        <v>4.5999999999999996</v>
      </c>
      <c r="T18" s="15">
        <v>0.2</v>
      </c>
      <c r="U18" s="15">
        <v>0.2</v>
      </c>
      <c r="V18" s="15">
        <v>456</v>
      </c>
      <c r="W18" s="15">
        <v>23.7</v>
      </c>
      <c r="X18" s="15">
        <v>153</v>
      </c>
      <c r="Y18" s="15">
        <v>0.5</v>
      </c>
      <c r="Z18" s="15">
        <v>39</v>
      </c>
      <c r="AA18" s="15">
        <v>11.5</v>
      </c>
      <c r="AB18" s="15">
        <v>5.56</v>
      </c>
      <c r="AC18" s="15">
        <v>7.31</v>
      </c>
      <c r="AD18" s="15">
        <v>22.8</v>
      </c>
      <c r="AE18" s="15">
        <v>18.2</v>
      </c>
      <c r="AF18" s="15">
        <v>0.2</v>
      </c>
      <c r="AG18" s="15">
        <v>14.2</v>
      </c>
      <c r="AH18" s="15">
        <v>0.3</v>
      </c>
      <c r="AI18" s="15">
        <v>2.2000000000000002</v>
      </c>
      <c r="AJ18" s="15">
        <v>217</v>
      </c>
      <c r="AK18" s="15">
        <v>0.65</v>
      </c>
      <c r="AL18" s="15">
        <v>9</v>
      </c>
      <c r="AM18" s="15">
        <v>24</v>
      </c>
      <c r="AN18" s="15">
        <v>212</v>
      </c>
      <c r="AO18" s="15">
        <v>76</v>
      </c>
      <c r="AP18" s="15">
        <v>0.98</v>
      </c>
      <c r="AQ18" s="15">
        <v>16.399999999999999</v>
      </c>
      <c r="AR18" s="15">
        <v>14.9</v>
      </c>
      <c r="AS18" s="15">
        <v>36</v>
      </c>
      <c r="AT18" s="15">
        <v>68.3</v>
      </c>
      <c r="AU18" s="15">
        <v>55.3</v>
      </c>
      <c r="AV18" s="15">
        <v>82.3</v>
      </c>
      <c r="AW18" s="15" t="s">
        <v>184</v>
      </c>
      <c r="AX18" s="15">
        <v>12</v>
      </c>
      <c r="AY18" s="15">
        <v>15</v>
      </c>
      <c r="AZ18" s="15">
        <v>32.799999999999997</v>
      </c>
      <c r="BA18" s="15">
        <v>2.2999999999999998</v>
      </c>
      <c r="BB18" s="15">
        <v>3230</v>
      </c>
      <c r="BC18" s="15">
        <v>0.92</v>
      </c>
      <c r="BD18" s="15">
        <v>2.0099999999999998</v>
      </c>
      <c r="BE18" s="15">
        <v>0.3</v>
      </c>
      <c r="BF18" s="15">
        <v>24.8</v>
      </c>
      <c r="BG18" s="15">
        <v>0.71</v>
      </c>
      <c r="BH18" s="15">
        <v>5.27</v>
      </c>
      <c r="BI18" s="15">
        <v>131</v>
      </c>
      <c r="BJ18" s="15">
        <v>1</v>
      </c>
      <c r="BK18" s="15">
        <v>57.3</v>
      </c>
      <c r="BL18" s="15">
        <v>4.84</v>
      </c>
      <c r="BM18" s="15">
        <v>127</v>
      </c>
      <c r="BN18" s="15">
        <v>750</v>
      </c>
    </row>
    <row r="19" spans="1:66" ht="15" customHeight="1">
      <c r="A19" s="53" t="s">
        <v>361</v>
      </c>
      <c r="B19" s="53" t="s">
        <v>249</v>
      </c>
      <c r="C19" s="53">
        <v>2024</v>
      </c>
      <c r="D19" s="15">
        <v>49.5</v>
      </c>
      <c r="E19" s="15">
        <v>14.4</v>
      </c>
      <c r="F19" s="15">
        <v>10.8</v>
      </c>
      <c r="G19" s="15">
        <v>0.13</v>
      </c>
      <c r="H19" s="15">
        <v>3.17</v>
      </c>
      <c r="I19" s="15">
        <v>7.04</v>
      </c>
      <c r="J19" s="15">
        <v>4.03</v>
      </c>
      <c r="K19" s="15">
        <v>4.0999999999999996</v>
      </c>
      <c r="L19" s="15">
        <v>1.77</v>
      </c>
      <c r="M19" s="15">
        <v>2.0099999999999998</v>
      </c>
      <c r="N19" s="15">
        <v>3.9</v>
      </c>
      <c r="O19" s="15">
        <v>100.85</v>
      </c>
      <c r="P19" s="15">
        <v>0.2</v>
      </c>
      <c r="Q19" s="15">
        <v>0.9</v>
      </c>
      <c r="R19" s="15">
        <v>6520</v>
      </c>
      <c r="S19" s="15">
        <v>5</v>
      </c>
      <c r="T19" s="15" t="s">
        <v>174</v>
      </c>
      <c r="U19" s="15">
        <v>0.2</v>
      </c>
      <c r="V19" s="15">
        <v>463</v>
      </c>
      <c r="W19" s="15">
        <v>23</v>
      </c>
      <c r="X19" s="15">
        <v>155</v>
      </c>
      <c r="Y19" s="15">
        <v>0.5</v>
      </c>
      <c r="Z19" s="15">
        <v>40</v>
      </c>
      <c r="AA19" s="15">
        <v>11.4</v>
      </c>
      <c r="AB19" s="15">
        <v>5.44</v>
      </c>
      <c r="AC19" s="15">
        <v>7.56</v>
      </c>
      <c r="AD19" s="15">
        <v>23.1</v>
      </c>
      <c r="AE19" s="15">
        <v>21.2</v>
      </c>
      <c r="AF19" s="15">
        <v>0.3</v>
      </c>
      <c r="AG19" s="15">
        <v>15.7</v>
      </c>
      <c r="AH19" s="15" t="s">
        <v>300</v>
      </c>
      <c r="AI19" s="15">
        <v>2.2000000000000002</v>
      </c>
      <c r="AJ19" s="15">
        <v>220</v>
      </c>
      <c r="AK19" s="15">
        <v>0.64</v>
      </c>
      <c r="AL19" s="15">
        <v>9.5</v>
      </c>
      <c r="AM19" s="15">
        <v>23</v>
      </c>
      <c r="AN19" s="15">
        <v>209</v>
      </c>
      <c r="AO19" s="15">
        <v>79</v>
      </c>
      <c r="AP19" s="15">
        <v>1.02</v>
      </c>
      <c r="AQ19" s="15">
        <v>15.8</v>
      </c>
      <c r="AR19" s="15">
        <v>16</v>
      </c>
      <c r="AS19" s="15">
        <v>36</v>
      </c>
      <c r="AT19" s="15">
        <v>68.900000000000006</v>
      </c>
      <c r="AU19" s="15">
        <v>55.1</v>
      </c>
      <c r="AV19" s="15">
        <v>82</v>
      </c>
      <c r="AW19" s="15" t="s">
        <v>184</v>
      </c>
      <c r="AX19" s="15">
        <v>12</v>
      </c>
      <c r="AY19" s="15">
        <v>15</v>
      </c>
      <c r="AZ19" s="15">
        <v>33.700000000000003</v>
      </c>
      <c r="BA19" s="15">
        <v>2.2000000000000002</v>
      </c>
      <c r="BB19" s="15">
        <v>3230</v>
      </c>
      <c r="BC19" s="15">
        <v>1.04</v>
      </c>
      <c r="BD19" s="15">
        <v>2.14</v>
      </c>
      <c r="BE19" s="15">
        <v>0.4</v>
      </c>
      <c r="BF19" s="15">
        <v>24.7</v>
      </c>
      <c r="BG19" s="15">
        <v>0.8</v>
      </c>
      <c r="BH19" s="15">
        <v>4.7300000000000004</v>
      </c>
      <c r="BI19" s="15">
        <v>133</v>
      </c>
      <c r="BJ19" s="15">
        <v>1</v>
      </c>
      <c r="BK19" s="15">
        <v>58.6</v>
      </c>
      <c r="BL19" s="15">
        <v>4.83</v>
      </c>
      <c r="BM19" s="15">
        <v>128</v>
      </c>
      <c r="BN19" s="15">
        <v>721</v>
      </c>
    </row>
    <row r="20" spans="1:66" s="15" customFormat="1" ht="15" customHeight="1">
      <c r="B20" s="53"/>
      <c r="C20" s="53"/>
    </row>
    <row r="21" spans="1:66" ht="15" customHeight="1">
      <c r="A21" s="53" t="s">
        <v>90</v>
      </c>
      <c r="B21" s="53" t="s">
        <v>56</v>
      </c>
      <c r="C21" s="53">
        <v>2023</v>
      </c>
      <c r="D21" s="63">
        <v>68.900000000000006</v>
      </c>
      <c r="E21" s="63">
        <v>13.4</v>
      </c>
      <c r="F21" s="58">
        <v>4.0999999999999996</v>
      </c>
      <c r="G21" s="58">
        <v>0.06</v>
      </c>
      <c r="H21" s="15">
        <v>1.56</v>
      </c>
      <c r="I21" s="15">
        <v>3.17</v>
      </c>
      <c r="J21" s="15">
        <v>3.25</v>
      </c>
      <c r="K21" s="15">
        <v>2.25</v>
      </c>
      <c r="L21" s="58">
        <v>0.5</v>
      </c>
      <c r="M21" s="15">
        <v>0.19</v>
      </c>
      <c r="N21" s="15">
        <v>2.6</v>
      </c>
      <c r="O21" s="58">
        <v>99.98</v>
      </c>
      <c r="P21" s="63">
        <v>2.4</v>
      </c>
      <c r="Q21" s="63">
        <v>0.3</v>
      </c>
      <c r="R21" s="15">
        <v>0.4</v>
      </c>
      <c r="S21" s="15">
        <v>65</v>
      </c>
      <c r="T21" s="63">
        <v>11.1</v>
      </c>
      <c r="U21" s="15">
        <v>94</v>
      </c>
      <c r="V21" s="63">
        <v>2</v>
      </c>
      <c r="W21" s="63">
        <v>28</v>
      </c>
      <c r="X21" s="15" t="s">
        <v>174</v>
      </c>
      <c r="Y21" s="58">
        <v>3.4</v>
      </c>
      <c r="Z21" s="58">
        <v>1.41</v>
      </c>
      <c r="AA21" s="58">
        <v>0.86</v>
      </c>
      <c r="AB21" s="63">
        <v>16.2</v>
      </c>
      <c r="AC21" s="15">
        <v>4.16</v>
      </c>
      <c r="AD21" s="63">
        <v>1</v>
      </c>
      <c r="AE21" s="63">
        <v>13</v>
      </c>
      <c r="AF21" s="15" t="s">
        <v>174</v>
      </c>
      <c r="AG21" s="58">
        <v>0.63</v>
      </c>
      <c r="AH21" s="15">
        <v>23</v>
      </c>
      <c r="AI21" s="58">
        <v>0.22</v>
      </c>
      <c r="AJ21" s="15">
        <v>1.8</v>
      </c>
      <c r="AK21" s="15">
        <v>7</v>
      </c>
      <c r="AL21" s="15">
        <v>24.4</v>
      </c>
      <c r="AM21" s="15">
        <v>40</v>
      </c>
      <c r="AN21" s="82">
        <v>0.54400000000000004</v>
      </c>
      <c r="AO21" s="58">
        <v>8.15</v>
      </c>
      <c r="AP21" s="58">
        <v>7.58</v>
      </c>
      <c r="AQ21" s="63">
        <v>16.100000000000001</v>
      </c>
      <c r="AR21" s="63">
        <v>32.4</v>
      </c>
      <c r="AS21" s="58">
        <v>7.4</v>
      </c>
      <c r="AT21" s="63">
        <v>64.400000000000006</v>
      </c>
      <c r="AU21" s="15">
        <v>1</v>
      </c>
      <c r="AV21" s="15">
        <v>7</v>
      </c>
      <c r="AW21" s="15">
        <v>6</v>
      </c>
      <c r="AX21" s="15">
        <v>1.6</v>
      </c>
      <c r="AY21" s="63">
        <v>5.05</v>
      </c>
      <c r="AZ21" s="63">
        <v>2.9</v>
      </c>
      <c r="BA21" s="15">
        <v>379</v>
      </c>
      <c r="BB21" s="58">
        <v>0.97</v>
      </c>
      <c r="BC21" s="58">
        <v>0.54</v>
      </c>
      <c r="BD21" s="15">
        <v>0.3</v>
      </c>
      <c r="BE21" s="58">
        <v>9.66</v>
      </c>
      <c r="BF21" s="58">
        <v>0.21</v>
      </c>
      <c r="BG21" s="15">
        <v>3.75</v>
      </c>
      <c r="BH21" s="15">
        <v>76</v>
      </c>
      <c r="BI21" s="15">
        <v>556</v>
      </c>
      <c r="BJ21" s="15" t="s">
        <v>184</v>
      </c>
      <c r="BK21" s="15">
        <v>14.6</v>
      </c>
      <c r="BL21" s="58">
        <v>1.36</v>
      </c>
      <c r="BM21" s="15">
        <v>47</v>
      </c>
      <c r="BN21" s="15">
        <v>340</v>
      </c>
    </row>
    <row r="22" spans="1:66" ht="15" customHeight="1">
      <c r="A22" s="53" t="s">
        <v>255</v>
      </c>
      <c r="B22" s="53" t="s">
        <v>155</v>
      </c>
      <c r="C22" s="53">
        <v>2023</v>
      </c>
      <c r="D22" s="163">
        <v>68.7</v>
      </c>
      <c r="E22" s="163">
        <v>13.8</v>
      </c>
      <c r="F22" s="109">
        <v>4.16</v>
      </c>
      <c r="G22" s="109">
        <v>0.06</v>
      </c>
      <c r="H22" s="53">
        <v>1.58</v>
      </c>
      <c r="I22" s="53">
        <v>3.03</v>
      </c>
      <c r="J22" s="53">
        <v>3.24</v>
      </c>
      <c r="K22" s="53">
        <v>2.1800000000000002</v>
      </c>
      <c r="L22" s="53">
        <v>0.47</v>
      </c>
      <c r="M22" s="53">
        <v>0.18</v>
      </c>
      <c r="N22" s="53">
        <v>2.7</v>
      </c>
      <c r="O22" s="109">
        <v>100.1</v>
      </c>
      <c r="P22" s="163">
        <v>1.9</v>
      </c>
      <c r="Q22" s="163">
        <v>0.2</v>
      </c>
      <c r="R22" s="53">
        <v>0.3</v>
      </c>
      <c r="S22" s="53">
        <v>69</v>
      </c>
      <c r="T22" s="163">
        <v>11.9</v>
      </c>
      <c r="U22" s="53">
        <v>86</v>
      </c>
      <c r="V22" s="163">
        <v>2</v>
      </c>
      <c r="W22" s="163">
        <v>28.2</v>
      </c>
      <c r="X22" s="53" t="s">
        <v>174</v>
      </c>
      <c r="Y22" s="109">
        <v>3.58</v>
      </c>
      <c r="Z22" s="109">
        <v>1.82</v>
      </c>
      <c r="AA22" s="109">
        <v>1.04</v>
      </c>
      <c r="AB22" s="163">
        <v>16.8</v>
      </c>
      <c r="AC22" s="53">
        <v>3.83</v>
      </c>
      <c r="AD22" s="163">
        <v>1</v>
      </c>
      <c r="AE22" s="163">
        <v>11.9</v>
      </c>
      <c r="AF22" s="53" t="s">
        <v>174</v>
      </c>
      <c r="AG22" s="109">
        <v>0.71</v>
      </c>
      <c r="AH22" s="53">
        <v>28</v>
      </c>
      <c r="AI22" s="109">
        <v>0.32</v>
      </c>
      <c r="AJ22" s="163">
        <v>2</v>
      </c>
      <c r="AK22" s="53">
        <v>8</v>
      </c>
      <c r="AL22" s="53">
        <v>24.9</v>
      </c>
      <c r="AM22" s="53">
        <v>40</v>
      </c>
      <c r="AN22" s="164">
        <v>0.61</v>
      </c>
      <c r="AO22" s="109">
        <v>8.17</v>
      </c>
      <c r="AP22" s="109">
        <v>7.82</v>
      </c>
      <c r="AQ22" s="163">
        <v>17.100000000000001</v>
      </c>
      <c r="AR22" s="163">
        <v>33.700000000000003</v>
      </c>
      <c r="AS22" s="109">
        <v>7.02</v>
      </c>
      <c r="AT22" s="163">
        <v>66.099999999999994</v>
      </c>
      <c r="AU22" s="53">
        <v>1</v>
      </c>
      <c r="AV22" s="53">
        <v>7</v>
      </c>
      <c r="AW22" s="53">
        <v>5</v>
      </c>
      <c r="AX22" s="53">
        <v>1.7</v>
      </c>
      <c r="AY22" s="163">
        <v>4.97</v>
      </c>
      <c r="AZ22" s="163">
        <v>2.8</v>
      </c>
      <c r="BA22" s="53">
        <v>383</v>
      </c>
      <c r="BB22" s="109">
        <v>0.83</v>
      </c>
      <c r="BC22" s="109">
        <v>0.51</v>
      </c>
      <c r="BD22" s="53" t="s">
        <v>174</v>
      </c>
      <c r="BE22" s="109">
        <v>9.7100000000000009</v>
      </c>
      <c r="BF22" s="109">
        <v>0.24</v>
      </c>
      <c r="BG22" s="53">
        <v>3.95</v>
      </c>
      <c r="BH22" s="53">
        <v>80</v>
      </c>
      <c r="BI22" s="53">
        <v>567</v>
      </c>
      <c r="BJ22" s="53" t="s">
        <v>184</v>
      </c>
      <c r="BK22" s="53">
        <v>15.1</v>
      </c>
      <c r="BL22" s="109">
        <v>1.51</v>
      </c>
      <c r="BM22" s="53">
        <v>45</v>
      </c>
      <c r="BN22" s="53">
        <v>332</v>
      </c>
    </row>
    <row r="23" spans="1:66" ht="15" customHeight="1">
      <c r="A23" s="53"/>
      <c r="B23" s="53"/>
      <c r="C23" s="53"/>
      <c r="D23" s="163"/>
      <c r="E23" s="163"/>
      <c r="F23" s="109"/>
      <c r="G23" s="109"/>
      <c r="H23" s="53"/>
      <c r="I23" s="53"/>
      <c r="J23" s="53"/>
      <c r="K23" s="53"/>
      <c r="L23" s="53"/>
      <c r="M23" s="53"/>
      <c r="N23" s="53"/>
      <c r="O23" s="109"/>
      <c r="P23" s="163"/>
      <c r="Q23" s="163"/>
      <c r="R23" s="53"/>
      <c r="S23" s="53"/>
      <c r="T23" s="163"/>
      <c r="U23" s="53"/>
      <c r="V23" s="163"/>
      <c r="W23" s="163"/>
      <c r="X23" s="53"/>
      <c r="Y23" s="109"/>
      <c r="Z23" s="109"/>
      <c r="AA23" s="109"/>
      <c r="AB23" s="163"/>
      <c r="AC23" s="53"/>
      <c r="AD23" s="163"/>
      <c r="AE23" s="163"/>
      <c r="AF23" s="53"/>
      <c r="AG23" s="109"/>
      <c r="AH23" s="53"/>
      <c r="AI23" s="109"/>
      <c r="AJ23" s="53"/>
      <c r="AK23" s="53"/>
      <c r="AL23" s="53"/>
      <c r="AM23" s="53"/>
      <c r="AN23" s="164"/>
      <c r="AO23" s="109"/>
      <c r="AP23" s="109"/>
      <c r="AQ23" s="163"/>
      <c r="AR23" s="163"/>
      <c r="AS23" s="109"/>
      <c r="AT23" s="163"/>
      <c r="AU23" s="53"/>
      <c r="AV23" s="53"/>
      <c r="AW23" s="53"/>
      <c r="AX23" s="53"/>
      <c r="AY23" s="163"/>
      <c r="AZ23" s="163"/>
      <c r="BA23" s="53"/>
      <c r="BB23" s="109"/>
      <c r="BC23" s="109"/>
      <c r="BD23" s="53"/>
      <c r="BE23" s="109"/>
      <c r="BF23" s="109"/>
      <c r="BG23" s="53"/>
      <c r="BH23" s="53"/>
      <c r="BI23" s="53"/>
      <c r="BJ23" s="53"/>
      <c r="BK23" s="53"/>
      <c r="BL23" s="109"/>
      <c r="BM23" s="53"/>
      <c r="BN23" s="53"/>
    </row>
    <row r="24" spans="1:66" ht="15" customHeight="1">
      <c r="A24" s="53" t="s">
        <v>100</v>
      </c>
      <c r="B24" s="53" t="s">
        <v>56</v>
      </c>
      <c r="C24" s="53">
        <v>2023</v>
      </c>
      <c r="D24" s="63">
        <v>66.900000000000006</v>
      </c>
      <c r="E24" s="63">
        <v>14.8</v>
      </c>
      <c r="F24" s="58">
        <v>3.94</v>
      </c>
      <c r="G24" s="58">
        <v>0.05</v>
      </c>
      <c r="H24" s="15">
        <v>1.64</v>
      </c>
      <c r="I24" s="15">
        <v>3.72</v>
      </c>
      <c r="J24" s="15">
        <v>3.71</v>
      </c>
      <c r="K24" s="15">
        <v>1.74</v>
      </c>
      <c r="L24" s="15">
        <v>0.44</v>
      </c>
      <c r="M24" s="15">
        <v>0.12</v>
      </c>
      <c r="N24" s="15">
        <v>2.7</v>
      </c>
      <c r="O24" s="58">
        <v>99.76</v>
      </c>
      <c r="P24" s="63">
        <v>3.2</v>
      </c>
      <c r="Q24" s="63">
        <v>0.2</v>
      </c>
      <c r="R24" s="15" t="s">
        <v>174</v>
      </c>
      <c r="S24" s="15">
        <v>52</v>
      </c>
      <c r="T24" s="63">
        <v>11.9</v>
      </c>
      <c r="U24" s="15">
        <v>111</v>
      </c>
      <c r="V24" s="63">
        <v>3</v>
      </c>
      <c r="W24" s="63">
        <v>54</v>
      </c>
      <c r="X24" s="15" t="s">
        <v>174</v>
      </c>
      <c r="Y24" s="58">
        <v>2.92</v>
      </c>
      <c r="Z24" s="58">
        <v>1.1000000000000001</v>
      </c>
      <c r="AA24" s="58">
        <v>0.87</v>
      </c>
      <c r="AB24" s="63">
        <v>17.2</v>
      </c>
      <c r="AC24" s="15">
        <v>3.48</v>
      </c>
      <c r="AD24" s="63">
        <v>0.5</v>
      </c>
      <c r="AE24" s="63">
        <v>9.6999999999999993</v>
      </c>
      <c r="AF24" s="15" t="s">
        <v>174</v>
      </c>
      <c r="AG24" s="58">
        <v>0.46</v>
      </c>
      <c r="AH24" s="15">
        <v>28</v>
      </c>
      <c r="AI24" s="58">
        <v>0.18</v>
      </c>
      <c r="AJ24" s="15">
        <v>2.1</v>
      </c>
      <c r="AK24" s="15">
        <v>6</v>
      </c>
      <c r="AL24" s="15">
        <v>23.7</v>
      </c>
      <c r="AM24" s="15">
        <v>47</v>
      </c>
      <c r="AN24" s="82">
        <v>0.51900000000000002</v>
      </c>
      <c r="AO24" s="58">
        <v>6.22</v>
      </c>
      <c r="AP24" s="58">
        <v>5.75</v>
      </c>
      <c r="AQ24" s="63">
        <v>12.2</v>
      </c>
      <c r="AR24" s="63">
        <v>24.7</v>
      </c>
      <c r="AS24" s="58">
        <v>6.53</v>
      </c>
      <c r="AT24" s="63">
        <v>45.5</v>
      </c>
      <c r="AU24" s="15">
        <v>1</v>
      </c>
      <c r="AV24" s="15">
        <v>8</v>
      </c>
      <c r="AW24" s="15">
        <v>25</v>
      </c>
      <c r="AX24" s="15" t="s">
        <v>174</v>
      </c>
      <c r="AY24" s="63">
        <v>4.08</v>
      </c>
      <c r="AZ24" s="63">
        <v>1.2</v>
      </c>
      <c r="BA24" s="15">
        <v>405</v>
      </c>
      <c r="BB24" s="58">
        <v>0.98</v>
      </c>
      <c r="BC24" s="58">
        <v>0.44</v>
      </c>
      <c r="BD24" s="15" t="s">
        <v>174</v>
      </c>
      <c r="BE24" s="58">
        <v>7.73</v>
      </c>
      <c r="BF24" s="58">
        <v>0.15</v>
      </c>
      <c r="BG24" s="15">
        <v>2.0699999999999998</v>
      </c>
      <c r="BH24" s="15">
        <v>64</v>
      </c>
      <c r="BI24" s="15">
        <v>509</v>
      </c>
      <c r="BJ24" s="15" t="s">
        <v>184</v>
      </c>
      <c r="BK24" s="15">
        <v>11.5</v>
      </c>
      <c r="BL24" s="58">
        <v>1.34</v>
      </c>
      <c r="BM24" s="15">
        <v>51</v>
      </c>
      <c r="BN24" s="15">
        <v>256</v>
      </c>
    </row>
    <row r="25" spans="1:66" ht="15" customHeight="1">
      <c r="A25" s="53" t="s">
        <v>256</v>
      </c>
      <c r="B25" s="53" t="s">
        <v>155</v>
      </c>
      <c r="C25" s="53">
        <v>2023</v>
      </c>
      <c r="D25" s="163">
        <v>67.3</v>
      </c>
      <c r="E25" s="163">
        <v>14.7</v>
      </c>
      <c r="F25" s="109">
        <v>3.93</v>
      </c>
      <c r="G25" s="109">
        <v>0.05</v>
      </c>
      <c r="H25" s="53">
        <v>1.64</v>
      </c>
      <c r="I25" s="53">
        <v>3.74</v>
      </c>
      <c r="J25" s="53">
        <v>3.73</v>
      </c>
      <c r="K25" s="53">
        <v>1.72</v>
      </c>
      <c r="L25" s="53">
        <v>0.43</v>
      </c>
      <c r="M25" s="53">
        <v>0.12</v>
      </c>
      <c r="N25" s="53">
        <v>2.6</v>
      </c>
      <c r="O25" s="109">
        <v>99.96</v>
      </c>
      <c r="P25" s="163">
        <v>3</v>
      </c>
      <c r="Q25" s="163">
        <v>0.2</v>
      </c>
      <c r="R25" s="53" t="s">
        <v>174</v>
      </c>
      <c r="S25" s="53">
        <v>54</v>
      </c>
      <c r="T25" s="163">
        <v>11.6</v>
      </c>
      <c r="U25" s="53">
        <v>110</v>
      </c>
      <c r="V25" s="163">
        <v>3.1</v>
      </c>
      <c r="W25" s="163">
        <v>55.1</v>
      </c>
      <c r="X25" s="53">
        <v>0.1</v>
      </c>
      <c r="Y25" s="109">
        <v>2.4300000000000002</v>
      </c>
      <c r="Z25" s="109">
        <v>1.07</v>
      </c>
      <c r="AA25" s="109">
        <v>0.86</v>
      </c>
      <c r="AB25" s="163">
        <v>16.2</v>
      </c>
      <c r="AC25" s="53">
        <v>3.62</v>
      </c>
      <c r="AD25" s="163">
        <v>0.8</v>
      </c>
      <c r="AE25" s="163">
        <v>9.5</v>
      </c>
      <c r="AF25" s="53" t="s">
        <v>174</v>
      </c>
      <c r="AG25" s="109">
        <v>0.5</v>
      </c>
      <c r="AH25" s="53">
        <v>29</v>
      </c>
      <c r="AI25" s="109">
        <v>0.21</v>
      </c>
      <c r="AJ25" s="53">
        <v>2.1</v>
      </c>
      <c r="AK25" s="53">
        <v>6</v>
      </c>
      <c r="AL25" s="163">
        <v>23</v>
      </c>
      <c r="AM25" s="53">
        <v>49</v>
      </c>
      <c r="AN25" s="164">
        <v>0.49</v>
      </c>
      <c r="AO25" s="109">
        <v>5.53</v>
      </c>
      <c r="AP25" s="109">
        <v>5.81</v>
      </c>
      <c r="AQ25" s="163">
        <v>12.6</v>
      </c>
      <c r="AR25" s="163">
        <v>24.4</v>
      </c>
      <c r="AS25" s="109">
        <v>7.5</v>
      </c>
      <c r="AT25" s="163">
        <v>43.2</v>
      </c>
      <c r="AU25" s="53">
        <v>1</v>
      </c>
      <c r="AV25" s="53">
        <v>8</v>
      </c>
      <c r="AW25" s="53">
        <v>27</v>
      </c>
      <c r="AX25" s="53" t="s">
        <v>174</v>
      </c>
      <c r="AY25" s="163">
        <v>4.17</v>
      </c>
      <c r="AZ25" s="163">
        <v>1.2</v>
      </c>
      <c r="BA25" s="53">
        <v>407</v>
      </c>
      <c r="BB25" s="109">
        <v>0.83</v>
      </c>
      <c r="BC25" s="109">
        <v>0.37</v>
      </c>
      <c r="BD25" s="53">
        <v>0.1</v>
      </c>
      <c r="BE25" s="109">
        <v>8.17</v>
      </c>
      <c r="BF25" s="109">
        <v>0.17</v>
      </c>
      <c r="BG25" s="53">
        <v>2.11</v>
      </c>
      <c r="BH25" s="53">
        <v>64</v>
      </c>
      <c r="BI25" s="53">
        <v>501</v>
      </c>
      <c r="BJ25" s="53" t="s">
        <v>184</v>
      </c>
      <c r="BK25" s="53">
        <v>12.2</v>
      </c>
      <c r="BL25" s="109">
        <v>1.35</v>
      </c>
      <c r="BM25" s="53">
        <v>50</v>
      </c>
      <c r="BN25" s="53">
        <v>267</v>
      </c>
    </row>
    <row r="26" spans="1:66" ht="15" customHeight="1">
      <c r="A26" s="53"/>
      <c r="B26" s="53"/>
      <c r="C26" s="53"/>
      <c r="D26" s="163"/>
      <c r="E26" s="163"/>
      <c r="F26" s="109"/>
      <c r="G26" s="109"/>
      <c r="H26" s="53"/>
      <c r="I26" s="53"/>
      <c r="J26" s="53"/>
      <c r="K26" s="53"/>
      <c r="L26" s="53"/>
      <c r="M26" s="53"/>
      <c r="N26" s="53"/>
      <c r="O26" s="109"/>
      <c r="P26" s="163"/>
      <c r="Q26" s="163"/>
      <c r="R26" s="53"/>
      <c r="S26" s="53"/>
      <c r="T26" s="163"/>
      <c r="U26" s="53"/>
      <c r="V26" s="163"/>
      <c r="W26" s="163"/>
      <c r="X26" s="53"/>
      <c r="Y26" s="109"/>
      <c r="Z26" s="109"/>
      <c r="AA26" s="109"/>
      <c r="AB26" s="163"/>
      <c r="AC26" s="53"/>
      <c r="AD26" s="163"/>
      <c r="AE26" s="163"/>
      <c r="AF26" s="53"/>
      <c r="AG26" s="109"/>
      <c r="AH26" s="53"/>
      <c r="AI26" s="109"/>
      <c r="AJ26" s="53"/>
      <c r="AK26" s="53"/>
      <c r="AL26" s="163"/>
      <c r="AM26" s="53"/>
      <c r="AN26" s="164"/>
      <c r="AO26" s="109"/>
      <c r="AP26" s="109"/>
      <c r="AQ26" s="163"/>
      <c r="AR26" s="163"/>
      <c r="AS26" s="109"/>
      <c r="AT26" s="163"/>
      <c r="AU26" s="53"/>
      <c r="AV26" s="53"/>
      <c r="AW26" s="53"/>
      <c r="AX26" s="53"/>
      <c r="AY26" s="163"/>
      <c r="AZ26" s="163"/>
      <c r="BA26" s="53"/>
      <c r="BB26" s="109"/>
      <c r="BC26" s="109"/>
      <c r="BD26" s="53"/>
      <c r="BE26" s="109"/>
      <c r="BF26" s="109"/>
      <c r="BG26" s="53"/>
      <c r="BH26" s="53"/>
      <c r="BI26" s="53"/>
      <c r="BJ26" s="53"/>
      <c r="BK26" s="53"/>
      <c r="BL26" s="109"/>
      <c r="BM26" s="53"/>
      <c r="BN26" s="53"/>
    </row>
    <row r="27" spans="1:66" s="12" customFormat="1" ht="15" customHeight="1">
      <c r="A27" s="15" t="s">
        <v>802</v>
      </c>
      <c r="B27" s="53" t="s">
        <v>56</v>
      </c>
      <c r="C27" s="53">
        <v>2024</v>
      </c>
      <c r="D27" s="15">
        <v>64.8</v>
      </c>
      <c r="E27" s="15">
        <v>14.4</v>
      </c>
      <c r="F27" s="15">
        <v>5.42</v>
      </c>
      <c r="G27" s="15">
        <v>0.05</v>
      </c>
      <c r="H27" s="15">
        <v>1.1299999999999999</v>
      </c>
      <c r="I27" s="15">
        <v>3.02</v>
      </c>
      <c r="J27" s="15">
        <v>3.29</v>
      </c>
      <c r="K27" s="15">
        <v>2.5</v>
      </c>
      <c r="L27" s="15">
        <v>0.56000000000000005</v>
      </c>
      <c r="M27" s="15">
        <v>0.68</v>
      </c>
      <c r="N27" s="15">
        <v>5.0999999999999996</v>
      </c>
      <c r="O27" s="15">
        <v>100.95</v>
      </c>
      <c r="P27" s="15">
        <v>0.1</v>
      </c>
      <c r="Q27" s="15">
        <v>3.9</v>
      </c>
      <c r="R27" s="15">
        <v>606</v>
      </c>
      <c r="S27" s="15">
        <v>1.9</v>
      </c>
      <c r="T27" s="15">
        <v>0.1</v>
      </c>
      <c r="U27" s="15">
        <v>0.4</v>
      </c>
      <c r="V27" s="15">
        <v>88</v>
      </c>
      <c r="W27" s="15">
        <v>9.4</v>
      </c>
      <c r="X27" s="15">
        <v>81</v>
      </c>
      <c r="Y27" s="15">
        <v>2.2000000000000002</v>
      </c>
      <c r="Z27" s="15">
        <v>7.1</v>
      </c>
      <c r="AA27" s="15">
        <v>2.81</v>
      </c>
      <c r="AB27" s="15">
        <v>2.0099999999999998</v>
      </c>
      <c r="AC27" s="15">
        <v>1.1100000000000001</v>
      </c>
      <c r="AD27" s="15">
        <v>16</v>
      </c>
      <c r="AE27" s="15">
        <v>4.09</v>
      </c>
      <c r="AF27" s="15">
        <v>0.3</v>
      </c>
      <c r="AG27" s="15">
        <v>71.400000000000006</v>
      </c>
      <c r="AH27" s="15" t="s">
        <v>300</v>
      </c>
      <c r="AI27" s="15">
        <v>0.6</v>
      </c>
      <c r="AJ27" s="15">
        <v>26</v>
      </c>
      <c r="AK27" s="15">
        <v>0.28000000000000003</v>
      </c>
      <c r="AL27" s="15">
        <v>2</v>
      </c>
      <c r="AM27" s="15">
        <v>13</v>
      </c>
      <c r="AN27" s="15">
        <v>27.6</v>
      </c>
      <c r="AO27" s="15">
        <v>30</v>
      </c>
      <c r="AP27" s="15">
        <v>0.67</v>
      </c>
      <c r="AQ27" s="15">
        <v>12.1</v>
      </c>
      <c r="AR27" s="15">
        <v>11.5</v>
      </c>
      <c r="AS27" s="15">
        <v>27.7</v>
      </c>
      <c r="AT27" s="15">
        <v>52</v>
      </c>
      <c r="AU27" s="15">
        <v>6.84</v>
      </c>
      <c r="AV27" s="15">
        <v>80.099999999999994</v>
      </c>
      <c r="AW27" s="15" t="s">
        <v>184</v>
      </c>
      <c r="AX27" s="15">
        <v>8</v>
      </c>
      <c r="AY27" s="15" t="s">
        <v>184</v>
      </c>
      <c r="AZ27" s="15">
        <v>5.59</v>
      </c>
      <c r="BA27" s="15">
        <v>1.3</v>
      </c>
      <c r="BB27" s="15">
        <v>409</v>
      </c>
      <c r="BC27" s="15">
        <v>0.95</v>
      </c>
      <c r="BD27" s="15">
        <v>0.52</v>
      </c>
      <c r="BE27" s="15">
        <v>0.3</v>
      </c>
      <c r="BF27" s="15">
        <v>11.5</v>
      </c>
      <c r="BG27" s="15">
        <v>0.21</v>
      </c>
      <c r="BH27" s="15">
        <v>11.4</v>
      </c>
      <c r="BI27" s="15">
        <v>97</v>
      </c>
      <c r="BJ27" s="15">
        <v>2</v>
      </c>
      <c r="BK27" s="15">
        <v>17.2</v>
      </c>
      <c r="BL27" s="15">
        <v>1.97</v>
      </c>
      <c r="BM27" s="15">
        <v>25.7</v>
      </c>
      <c r="BN27" s="15">
        <v>596</v>
      </c>
    </row>
    <row r="28" spans="1:66" s="12" customFormat="1" ht="15" customHeight="1">
      <c r="A28" s="15" t="s">
        <v>803</v>
      </c>
      <c r="B28" s="53" t="s">
        <v>155</v>
      </c>
      <c r="C28" s="53">
        <v>2024</v>
      </c>
      <c r="D28" s="15">
        <v>65.099999999999994</v>
      </c>
      <c r="E28" s="15">
        <v>14.2</v>
      </c>
      <c r="F28" s="15">
        <v>5.34</v>
      </c>
      <c r="G28" s="15">
        <v>0.05</v>
      </c>
      <c r="H28" s="15">
        <v>1.1100000000000001</v>
      </c>
      <c r="I28" s="15">
        <v>2.98</v>
      </c>
      <c r="J28" s="15">
        <v>3.22</v>
      </c>
      <c r="K28" s="15">
        <v>2.38</v>
      </c>
      <c r="L28" s="15">
        <v>0.56999999999999995</v>
      </c>
      <c r="M28" s="15">
        <v>0.65</v>
      </c>
      <c r="N28" s="15">
        <v>5.0999999999999996</v>
      </c>
      <c r="O28" s="15">
        <v>100.7</v>
      </c>
      <c r="P28" s="15">
        <v>0.1</v>
      </c>
      <c r="Q28" s="15">
        <v>3.4</v>
      </c>
      <c r="R28" s="15">
        <v>593</v>
      </c>
      <c r="S28" s="15">
        <v>1.8</v>
      </c>
      <c r="T28" s="15">
        <v>0.1</v>
      </c>
      <c r="U28" s="15">
        <v>0.2</v>
      </c>
      <c r="V28" s="15">
        <v>86</v>
      </c>
      <c r="W28" s="15">
        <v>9.9</v>
      </c>
      <c r="X28" s="15">
        <v>83</v>
      </c>
      <c r="Y28" s="15">
        <v>2.1</v>
      </c>
      <c r="Z28" s="15">
        <v>7.8</v>
      </c>
      <c r="AA28" s="15">
        <v>2.91</v>
      </c>
      <c r="AB28" s="15">
        <v>1.91</v>
      </c>
      <c r="AC28" s="15">
        <v>1.1100000000000001</v>
      </c>
      <c r="AD28" s="15">
        <v>16.3</v>
      </c>
      <c r="AE28" s="15">
        <v>4.96</v>
      </c>
      <c r="AF28" s="15">
        <v>0.2</v>
      </c>
      <c r="AG28" s="15">
        <v>69.599999999999994</v>
      </c>
      <c r="AH28" s="15" t="s">
        <v>300</v>
      </c>
      <c r="AI28" s="15">
        <v>0.6</v>
      </c>
      <c r="AJ28" s="15">
        <v>24</v>
      </c>
      <c r="AK28" s="15">
        <v>0.31</v>
      </c>
      <c r="AL28" s="15">
        <v>1.5</v>
      </c>
      <c r="AM28" s="15">
        <v>15</v>
      </c>
      <c r="AN28" s="15">
        <v>26.3</v>
      </c>
      <c r="AO28" s="15">
        <v>32</v>
      </c>
      <c r="AP28" s="15">
        <v>0.81</v>
      </c>
      <c r="AQ28" s="15">
        <v>11.5</v>
      </c>
      <c r="AR28" s="15">
        <v>11.1</v>
      </c>
      <c r="AS28" s="15">
        <v>26.9</v>
      </c>
      <c r="AT28" s="15">
        <v>50.3</v>
      </c>
      <c r="AU28" s="15">
        <v>6.52</v>
      </c>
      <c r="AV28" s="15">
        <v>78.099999999999994</v>
      </c>
      <c r="AW28" s="15" t="s">
        <v>184</v>
      </c>
      <c r="AX28" s="15">
        <v>8</v>
      </c>
      <c r="AY28" s="15" t="s">
        <v>184</v>
      </c>
      <c r="AZ28" s="15">
        <v>5.38</v>
      </c>
      <c r="BA28" s="15">
        <v>1.4</v>
      </c>
      <c r="BB28" s="15">
        <v>417</v>
      </c>
      <c r="BC28" s="15">
        <v>1.02</v>
      </c>
      <c r="BD28" s="15">
        <v>0.51</v>
      </c>
      <c r="BE28" s="15">
        <v>0.5</v>
      </c>
      <c r="BF28" s="15">
        <v>10.8</v>
      </c>
      <c r="BG28" s="15">
        <v>0.31</v>
      </c>
      <c r="BH28" s="15">
        <v>12.5</v>
      </c>
      <c r="BI28" s="15">
        <v>99</v>
      </c>
      <c r="BJ28" s="15">
        <v>2</v>
      </c>
      <c r="BK28" s="15">
        <v>16.8</v>
      </c>
      <c r="BL28" s="15">
        <v>2</v>
      </c>
      <c r="BM28" s="15">
        <v>29.1</v>
      </c>
      <c r="BN28" s="15">
        <v>588</v>
      </c>
    </row>
    <row r="29" spans="1:66" s="12" customFormat="1" ht="15" customHeight="1">
      <c r="A29" s="15"/>
      <c r="B29" s="15"/>
      <c r="C29" s="53"/>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row>
    <row r="30" spans="1:66" s="12" customFormat="1" ht="15" customHeight="1">
      <c r="A30" s="15" t="s">
        <v>804</v>
      </c>
      <c r="B30" s="15" t="s">
        <v>56</v>
      </c>
      <c r="C30" s="15">
        <v>2024</v>
      </c>
      <c r="D30" s="15">
        <v>59.3</v>
      </c>
      <c r="E30" s="15">
        <v>16.899999999999999</v>
      </c>
      <c r="F30" s="15">
        <v>7.6</v>
      </c>
      <c r="G30" s="15">
        <v>0.06</v>
      </c>
      <c r="H30" s="15">
        <v>2.09</v>
      </c>
      <c r="I30" s="15">
        <v>1.96</v>
      </c>
      <c r="J30" s="15">
        <v>2.39</v>
      </c>
      <c r="K30" s="15">
        <v>1.73</v>
      </c>
      <c r="L30" s="15">
        <v>0.69</v>
      </c>
      <c r="M30" s="15">
        <v>0.05</v>
      </c>
      <c r="N30" s="15">
        <v>8.4</v>
      </c>
      <c r="O30" s="15">
        <v>101.17</v>
      </c>
      <c r="P30" s="15">
        <v>0.1</v>
      </c>
      <c r="Q30" s="15">
        <v>11</v>
      </c>
      <c r="R30" s="15">
        <v>518</v>
      </c>
      <c r="S30" s="15">
        <v>1.5</v>
      </c>
      <c r="T30" s="15">
        <v>0.1</v>
      </c>
      <c r="U30" s="15">
        <v>0.2</v>
      </c>
      <c r="V30" s="15">
        <v>48</v>
      </c>
      <c r="W30" s="15">
        <v>18</v>
      </c>
      <c r="X30" s="15">
        <v>131</v>
      </c>
      <c r="Y30" s="15">
        <v>3.8</v>
      </c>
      <c r="Z30" s="15">
        <v>6</v>
      </c>
      <c r="AA30" s="15">
        <v>2.93</v>
      </c>
      <c r="AB30" s="15">
        <v>2.04</v>
      </c>
      <c r="AC30" s="15">
        <v>0.88</v>
      </c>
      <c r="AD30" s="15">
        <v>17.399999999999999</v>
      </c>
      <c r="AE30" s="15">
        <v>2.79</v>
      </c>
      <c r="AF30" s="15">
        <v>0.2</v>
      </c>
      <c r="AG30" s="15">
        <v>29.6</v>
      </c>
      <c r="AH30" s="15" t="s">
        <v>300</v>
      </c>
      <c r="AI30" s="15">
        <v>0.6</v>
      </c>
      <c r="AJ30" s="15">
        <v>26</v>
      </c>
      <c r="AK30" s="15">
        <v>0.21</v>
      </c>
      <c r="AL30" s="15">
        <v>2.1</v>
      </c>
      <c r="AM30" s="15">
        <v>12</v>
      </c>
      <c r="AN30" s="15">
        <v>21.9</v>
      </c>
      <c r="AO30" s="15">
        <v>72</v>
      </c>
      <c r="AP30" s="15">
        <v>0.49</v>
      </c>
      <c r="AQ30" s="15">
        <v>9.1199999999999992</v>
      </c>
      <c r="AR30" s="15">
        <v>9.5399999999999991</v>
      </c>
      <c r="AS30" s="15">
        <v>22.6</v>
      </c>
      <c r="AT30" s="15">
        <v>41.7</v>
      </c>
      <c r="AU30" s="15">
        <v>5.44</v>
      </c>
      <c r="AV30" s="15">
        <v>47</v>
      </c>
      <c r="AW30" s="15" t="s">
        <v>184</v>
      </c>
      <c r="AX30" s="15">
        <v>11</v>
      </c>
      <c r="AY30" s="15">
        <v>10</v>
      </c>
      <c r="AZ30" s="15">
        <v>3.75</v>
      </c>
      <c r="BA30" s="15">
        <v>2.2999999999999998</v>
      </c>
      <c r="BB30" s="15">
        <v>288</v>
      </c>
      <c r="BC30" s="15">
        <v>0.85</v>
      </c>
      <c r="BD30" s="15">
        <v>0.53</v>
      </c>
      <c r="BE30" s="15">
        <v>0.4</v>
      </c>
      <c r="BF30" s="15">
        <v>7.04</v>
      </c>
      <c r="BG30" s="15">
        <v>0.26</v>
      </c>
      <c r="BH30" s="15">
        <v>2.35</v>
      </c>
      <c r="BI30" s="15">
        <v>116</v>
      </c>
      <c r="BJ30" s="15">
        <v>2</v>
      </c>
      <c r="BK30" s="15">
        <v>16.2</v>
      </c>
      <c r="BL30" s="15">
        <v>1.46</v>
      </c>
      <c r="BM30" s="15">
        <v>115</v>
      </c>
      <c r="BN30" s="15">
        <v>227</v>
      </c>
    </row>
    <row r="31" spans="1:66" s="12" customFormat="1" ht="15" customHeight="1">
      <c r="A31" s="15" t="s">
        <v>805</v>
      </c>
      <c r="B31" s="53" t="s">
        <v>155</v>
      </c>
      <c r="C31" s="53">
        <v>2024</v>
      </c>
      <c r="D31" s="15">
        <v>59.9</v>
      </c>
      <c r="E31" s="15">
        <v>16.7</v>
      </c>
      <c r="F31" s="15">
        <v>7.54</v>
      </c>
      <c r="G31" s="15">
        <v>0.06</v>
      </c>
      <c r="H31" s="15">
        <v>2.08</v>
      </c>
      <c r="I31" s="15">
        <v>1.95</v>
      </c>
      <c r="J31" s="15">
        <v>2.4</v>
      </c>
      <c r="K31" s="15">
        <v>1.72</v>
      </c>
      <c r="L31" s="15">
        <v>0.69</v>
      </c>
      <c r="M31" s="15">
        <v>0.05</v>
      </c>
      <c r="N31" s="15">
        <v>8.3000000000000007</v>
      </c>
      <c r="O31" s="15">
        <v>101.39</v>
      </c>
      <c r="P31" s="15">
        <v>0.1</v>
      </c>
      <c r="Q31" s="15">
        <v>11.1</v>
      </c>
      <c r="R31" s="15">
        <v>519</v>
      </c>
      <c r="S31" s="15">
        <v>1.3</v>
      </c>
      <c r="T31" s="15">
        <v>0.1</v>
      </c>
      <c r="U31" s="15">
        <v>0.1</v>
      </c>
      <c r="V31" s="15">
        <v>51</v>
      </c>
      <c r="W31" s="15">
        <v>18</v>
      </c>
      <c r="X31" s="15">
        <v>134</v>
      </c>
      <c r="Y31" s="15">
        <v>3.6</v>
      </c>
      <c r="Z31" s="15">
        <v>6</v>
      </c>
      <c r="AA31" s="15">
        <v>2.92</v>
      </c>
      <c r="AB31" s="15">
        <v>1.59</v>
      </c>
      <c r="AC31" s="15">
        <v>0.76</v>
      </c>
      <c r="AD31" s="15">
        <v>18.399999999999999</v>
      </c>
      <c r="AE31" s="15">
        <v>2.96</v>
      </c>
      <c r="AF31" s="15">
        <v>0.3</v>
      </c>
      <c r="AG31" s="15">
        <v>28.2</v>
      </c>
      <c r="AH31" s="15" t="s">
        <v>300</v>
      </c>
      <c r="AI31" s="15">
        <v>0.7</v>
      </c>
      <c r="AJ31" s="15">
        <v>27</v>
      </c>
      <c r="AK31" s="15">
        <v>0.25</v>
      </c>
      <c r="AL31" s="15">
        <v>2.7</v>
      </c>
      <c r="AM31" s="15">
        <v>12</v>
      </c>
      <c r="AN31" s="15">
        <v>22.4</v>
      </c>
      <c r="AO31" s="15">
        <v>72</v>
      </c>
      <c r="AP31" s="15">
        <v>0.54</v>
      </c>
      <c r="AQ31" s="15">
        <v>9.5299999999999994</v>
      </c>
      <c r="AR31" s="15">
        <v>9.5500000000000007</v>
      </c>
      <c r="AS31" s="15">
        <v>20.9</v>
      </c>
      <c r="AT31" s="15">
        <v>40.5</v>
      </c>
      <c r="AU31" s="15">
        <v>5.5</v>
      </c>
      <c r="AV31" s="15">
        <v>45.4</v>
      </c>
      <c r="AW31" s="15" t="s">
        <v>184</v>
      </c>
      <c r="AX31" s="15">
        <v>11</v>
      </c>
      <c r="AY31" s="15">
        <v>11</v>
      </c>
      <c r="AZ31" s="15">
        <v>3.86</v>
      </c>
      <c r="BA31" s="15">
        <v>2.2000000000000002</v>
      </c>
      <c r="BB31" s="15">
        <v>286</v>
      </c>
      <c r="BC31" s="15">
        <v>0.74</v>
      </c>
      <c r="BD31" s="15">
        <v>0.51</v>
      </c>
      <c r="BE31" s="15">
        <v>0.7</v>
      </c>
      <c r="BF31" s="15">
        <v>9.44</v>
      </c>
      <c r="BG31" s="15">
        <v>0.3</v>
      </c>
      <c r="BH31" s="15">
        <v>2.08</v>
      </c>
      <c r="BI31" s="15">
        <v>115</v>
      </c>
      <c r="BJ31" s="15">
        <v>2</v>
      </c>
      <c r="BK31" s="15">
        <v>16.7</v>
      </c>
      <c r="BL31" s="15">
        <v>1.63</v>
      </c>
      <c r="BM31" s="15">
        <v>114</v>
      </c>
      <c r="BN31" s="15">
        <v>214</v>
      </c>
    </row>
    <row r="32" spans="1:66" s="12" customFormat="1" ht="15" customHeight="1">
      <c r="A32" s="15"/>
      <c r="B32" s="53"/>
      <c r="C32" s="53"/>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row>
    <row r="33" spans="1:66" ht="15" customHeight="1">
      <c r="A33" s="53" t="s">
        <v>250</v>
      </c>
      <c r="B33" s="53" t="s">
        <v>56</v>
      </c>
      <c r="C33" s="53">
        <v>2023</v>
      </c>
      <c r="D33" s="63">
        <v>68.099999999999994</v>
      </c>
      <c r="E33" s="63">
        <v>15.2</v>
      </c>
      <c r="F33" s="58">
        <v>4.08</v>
      </c>
      <c r="G33" s="58">
        <v>0.06</v>
      </c>
      <c r="H33" s="15">
        <v>1.46</v>
      </c>
      <c r="I33" s="15">
        <v>2.88</v>
      </c>
      <c r="J33" s="15">
        <v>3.96</v>
      </c>
      <c r="K33" s="15">
        <v>2.59</v>
      </c>
      <c r="L33" s="15">
        <v>0.33</v>
      </c>
      <c r="M33" s="15">
        <v>0.11</v>
      </c>
      <c r="N33" s="15">
        <v>1.2</v>
      </c>
      <c r="O33" s="58">
        <v>99.97</v>
      </c>
      <c r="P33" s="63">
        <v>2.2000000000000002</v>
      </c>
      <c r="Q33" s="63">
        <v>0.2</v>
      </c>
      <c r="R33" s="15">
        <v>0.3</v>
      </c>
      <c r="S33" s="15">
        <v>38</v>
      </c>
      <c r="T33" s="63">
        <v>9.6</v>
      </c>
      <c r="U33" s="15">
        <v>58</v>
      </c>
      <c r="V33" s="63">
        <v>4</v>
      </c>
      <c r="W33" s="63">
        <v>26.7</v>
      </c>
      <c r="X33" s="15" t="s">
        <v>174</v>
      </c>
      <c r="Y33" s="58">
        <v>2.2999999999999998</v>
      </c>
      <c r="Z33" s="58">
        <v>1.17</v>
      </c>
      <c r="AA33" s="58">
        <v>0.71</v>
      </c>
      <c r="AB33" s="63">
        <v>19</v>
      </c>
      <c r="AC33" s="15">
        <v>3.25</v>
      </c>
      <c r="AD33" s="63">
        <v>0.8</v>
      </c>
      <c r="AE33" s="63">
        <v>3.9</v>
      </c>
      <c r="AF33" s="15">
        <v>0.6</v>
      </c>
      <c r="AG33" s="58">
        <v>0.41</v>
      </c>
      <c r="AH33" s="15">
        <v>20</v>
      </c>
      <c r="AI33" s="58">
        <v>0.16</v>
      </c>
      <c r="AJ33" s="15">
        <v>2.8</v>
      </c>
      <c r="AK33" s="15">
        <v>5</v>
      </c>
      <c r="AL33" s="15">
        <v>16.899999999999999</v>
      </c>
      <c r="AM33" s="15">
        <v>31</v>
      </c>
      <c r="AN33" s="82">
        <v>0.50700000000000001</v>
      </c>
      <c r="AO33" s="58">
        <v>5.99</v>
      </c>
      <c r="AP33" s="58">
        <v>6.09</v>
      </c>
      <c r="AQ33" s="63">
        <v>13.8</v>
      </c>
      <c r="AR33" s="63">
        <v>26.4</v>
      </c>
      <c r="AS33" s="58">
        <v>5.25</v>
      </c>
      <c r="AT33" s="63">
        <v>83</v>
      </c>
      <c r="AU33" s="15">
        <v>1</v>
      </c>
      <c r="AV33" s="15">
        <v>6</v>
      </c>
      <c r="AW33" s="15">
        <v>24</v>
      </c>
      <c r="AX33" s="15">
        <v>12.8</v>
      </c>
      <c r="AY33" s="63">
        <v>2.59</v>
      </c>
      <c r="AZ33" s="63">
        <v>1.3</v>
      </c>
      <c r="BA33" s="15">
        <v>444</v>
      </c>
      <c r="BB33" s="58">
        <v>0.55000000000000004</v>
      </c>
      <c r="BC33" s="58">
        <v>0.38</v>
      </c>
      <c r="BD33" s="15">
        <v>0.4</v>
      </c>
      <c r="BE33" s="58">
        <v>5.7</v>
      </c>
      <c r="BF33" s="58">
        <v>0.1</v>
      </c>
      <c r="BG33" s="15">
        <v>1.38</v>
      </c>
      <c r="BH33" s="15">
        <v>63</v>
      </c>
      <c r="BI33" s="15">
        <v>558</v>
      </c>
      <c r="BJ33" s="15" t="s">
        <v>184</v>
      </c>
      <c r="BK33" s="15">
        <v>10.6</v>
      </c>
      <c r="BL33" s="58">
        <v>1.01</v>
      </c>
      <c r="BM33" s="15">
        <v>51</v>
      </c>
      <c r="BN33" s="15">
        <v>118</v>
      </c>
    </row>
    <row r="34" spans="1:66" ht="15" customHeight="1">
      <c r="A34" s="53" t="s">
        <v>251</v>
      </c>
      <c r="B34" s="53" t="s">
        <v>252</v>
      </c>
      <c r="C34" s="53">
        <v>2023</v>
      </c>
      <c r="D34" s="163">
        <v>68.099999999999994</v>
      </c>
      <c r="E34" s="163">
        <v>15.3</v>
      </c>
      <c r="F34" s="109">
        <v>4</v>
      </c>
      <c r="G34" s="109">
        <v>0.06</v>
      </c>
      <c r="H34" s="53">
        <v>1.44</v>
      </c>
      <c r="I34" s="53">
        <v>2.82</v>
      </c>
      <c r="J34" s="53">
        <v>3.98</v>
      </c>
      <c r="K34" s="53">
        <v>2.6</v>
      </c>
      <c r="L34" s="53">
        <v>0.33</v>
      </c>
      <c r="M34" s="53">
        <v>0.1</v>
      </c>
      <c r="N34" s="53">
        <v>1.3</v>
      </c>
      <c r="O34" s="109">
        <v>100.03</v>
      </c>
      <c r="P34" s="163">
        <v>1.9</v>
      </c>
      <c r="Q34" s="163">
        <v>0.1</v>
      </c>
      <c r="R34" s="53">
        <v>0.2</v>
      </c>
      <c r="S34" s="53">
        <v>39</v>
      </c>
      <c r="T34" s="163">
        <v>10.5</v>
      </c>
      <c r="U34" s="53">
        <v>56</v>
      </c>
      <c r="V34" s="163">
        <v>3.6</v>
      </c>
      <c r="W34" s="163">
        <v>29.5</v>
      </c>
      <c r="X34" s="53" t="s">
        <v>174</v>
      </c>
      <c r="Y34" s="109">
        <v>2.59</v>
      </c>
      <c r="Z34" s="109">
        <v>1.22</v>
      </c>
      <c r="AA34" s="109">
        <v>0.84</v>
      </c>
      <c r="AB34" s="163">
        <v>18</v>
      </c>
      <c r="AC34" s="53">
        <v>2.88</v>
      </c>
      <c r="AD34" s="163">
        <v>0.7</v>
      </c>
      <c r="AE34" s="163">
        <v>4.4000000000000004</v>
      </c>
      <c r="AF34" s="53">
        <v>0.3</v>
      </c>
      <c r="AG34" s="109">
        <v>0.43</v>
      </c>
      <c r="AH34" s="53">
        <v>20</v>
      </c>
      <c r="AI34" s="109">
        <v>0.16</v>
      </c>
      <c r="AJ34" s="53">
        <v>2.4</v>
      </c>
      <c r="AK34" s="53">
        <v>5</v>
      </c>
      <c r="AL34" s="53">
        <v>18.399999999999999</v>
      </c>
      <c r="AM34" s="53">
        <v>30</v>
      </c>
      <c r="AN34" s="164">
        <v>0.49299999999999999</v>
      </c>
      <c r="AO34" s="109">
        <v>6.12</v>
      </c>
      <c r="AP34" s="109">
        <v>6.55</v>
      </c>
      <c r="AQ34" s="163">
        <v>13.6</v>
      </c>
      <c r="AR34" s="163">
        <v>26.7</v>
      </c>
      <c r="AS34" s="109">
        <v>5.51</v>
      </c>
      <c r="AT34" s="163">
        <v>82.9</v>
      </c>
      <c r="AU34" s="53">
        <v>1</v>
      </c>
      <c r="AV34" s="53">
        <v>5</v>
      </c>
      <c r="AW34" s="53">
        <v>12</v>
      </c>
      <c r="AX34" s="53">
        <v>22.3</v>
      </c>
      <c r="AY34" s="163">
        <v>3.16</v>
      </c>
      <c r="AZ34" s="163">
        <v>1</v>
      </c>
      <c r="BA34" s="53">
        <v>422</v>
      </c>
      <c r="BB34" s="109">
        <v>0.79</v>
      </c>
      <c r="BC34" s="109">
        <v>0.34</v>
      </c>
      <c r="BD34" s="53">
        <v>0.3</v>
      </c>
      <c r="BE34" s="109">
        <v>6.58</v>
      </c>
      <c r="BF34" s="109">
        <v>0.11</v>
      </c>
      <c r="BG34" s="53">
        <v>1.57</v>
      </c>
      <c r="BH34" s="53">
        <v>59</v>
      </c>
      <c r="BI34" s="53">
        <v>569</v>
      </c>
      <c r="BJ34" s="53" t="s">
        <v>184</v>
      </c>
      <c r="BK34" s="53">
        <v>10.6</v>
      </c>
      <c r="BL34" s="109">
        <v>1.1499999999999999</v>
      </c>
      <c r="BM34" s="53">
        <v>52</v>
      </c>
      <c r="BN34" s="53">
        <v>114</v>
      </c>
    </row>
    <row r="35" spans="1:66" ht="15" customHeight="1">
      <c r="A35" s="53"/>
      <c r="B35" s="53"/>
      <c r="C35" s="53"/>
      <c r="D35" s="163"/>
      <c r="E35" s="163"/>
      <c r="F35" s="109"/>
      <c r="G35" s="109"/>
      <c r="H35" s="53"/>
      <c r="I35" s="53"/>
      <c r="J35" s="53"/>
      <c r="K35" s="53"/>
      <c r="L35" s="53"/>
      <c r="M35" s="53"/>
      <c r="N35" s="53"/>
      <c r="O35" s="109"/>
      <c r="P35" s="163"/>
      <c r="Q35" s="163"/>
      <c r="R35" s="53"/>
      <c r="S35" s="53"/>
      <c r="T35" s="163"/>
      <c r="U35" s="53"/>
      <c r="V35" s="163"/>
      <c r="W35" s="163"/>
      <c r="X35" s="53"/>
      <c r="Y35" s="109"/>
      <c r="Z35" s="109"/>
      <c r="AA35" s="109"/>
      <c r="AB35" s="163"/>
      <c r="AC35" s="53"/>
      <c r="AD35" s="163"/>
      <c r="AE35" s="163"/>
      <c r="AF35" s="53"/>
      <c r="AG35" s="109"/>
      <c r="AH35" s="53"/>
      <c r="AI35" s="109"/>
      <c r="AJ35" s="53"/>
      <c r="AK35" s="53"/>
      <c r="AL35" s="53"/>
      <c r="AM35" s="53"/>
      <c r="AN35" s="164"/>
      <c r="AO35" s="109"/>
      <c r="AP35" s="109"/>
      <c r="AQ35" s="163"/>
      <c r="AR35" s="163"/>
      <c r="AS35" s="109"/>
      <c r="AT35" s="163"/>
      <c r="AU35" s="53"/>
      <c r="AV35" s="53"/>
      <c r="AW35" s="53"/>
      <c r="AX35" s="53"/>
      <c r="AY35" s="163"/>
      <c r="AZ35" s="163"/>
      <c r="BA35" s="53"/>
      <c r="BB35" s="109"/>
      <c r="BC35" s="109"/>
      <c r="BD35" s="53"/>
      <c r="BE35" s="109"/>
      <c r="BF35" s="109"/>
      <c r="BG35" s="53"/>
      <c r="BH35" s="53"/>
      <c r="BI35" s="53"/>
      <c r="BJ35" s="53"/>
      <c r="BK35" s="53"/>
      <c r="BL35" s="109"/>
      <c r="BM35" s="53"/>
      <c r="BN35" s="53"/>
    </row>
    <row r="36" spans="1:66" ht="15" customHeight="1">
      <c r="A36" s="53" t="s">
        <v>253</v>
      </c>
      <c r="B36" s="53" t="s">
        <v>56</v>
      </c>
      <c r="C36" s="53">
        <v>2023</v>
      </c>
      <c r="D36" s="63">
        <v>64.2</v>
      </c>
      <c r="E36" s="63">
        <v>15.1</v>
      </c>
      <c r="F36" s="58">
        <v>5.84</v>
      </c>
      <c r="G36" s="58">
        <v>0.08</v>
      </c>
      <c r="H36" s="58">
        <v>2</v>
      </c>
      <c r="I36" s="15">
        <v>2.92</v>
      </c>
      <c r="J36" s="15">
        <v>3.11</v>
      </c>
      <c r="K36" s="15">
        <v>2.74</v>
      </c>
      <c r="L36" s="15">
        <v>0.49</v>
      </c>
      <c r="M36" s="15">
        <v>0.17</v>
      </c>
      <c r="N36" s="15">
        <v>3.2</v>
      </c>
      <c r="O36" s="58">
        <v>99.85</v>
      </c>
      <c r="P36" s="63">
        <v>2.2000000000000002</v>
      </c>
      <c r="Q36" s="63">
        <v>0.2</v>
      </c>
      <c r="R36" s="15" t="s">
        <v>174</v>
      </c>
      <c r="S36" s="15">
        <v>83</v>
      </c>
      <c r="T36" s="63">
        <v>16.7</v>
      </c>
      <c r="U36" s="15">
        <v>94</v>
      </c>
      <c r="V36" s="63">
        <v>5.8</v>
      </c>
      <c r="W36" s="63">
        <v>83.4</v>
      </c>
      <c r="X36" s="15" t="s">
        <v>174</v>
      </c>
      <c r="Y36" s="58">
        <v>3.63</v>
      </c>
      <c r="Z36" s="58">
        <v>1.92</v>
      </c>
      <c r="AA36" s="58">
        <v>1.26</v>
      </c>
      <c r="AB36" s="63">
        <v>20.8</v>
      </c>
      <c r="AC36" s="15">
        <v>5.35</v>
      </c>
      <c r="AD36" s="63">
        <v>0.9</v>
      </c>
      <c r="AE36" s="63">
        <v>7</v>
      </c>
      <c r="AF36" s="15">
        <v>1.1000000000000001</v>
      </c>
      <c r="AG36" s="58">
        <v>0.78</v>
      </c>
      <c r="AH36" s="15">
        <v>37</v>
      </c>
      <c r="AI36" s="58">
        <v>0.21</v>
      </c>
      <c r="AJ36" s="15">
        <v>2.6</v>
      </c>
      <c r="AK36" s="15">
        <v>7</v>
      </c>
      <c r="AL36" s="15">
        <v>34.9</v>
      </c>
      <c r="AM36" s="15">
        <v>57</v>
      </c>
      <c r="AN36" s="82">
        <v>0.54900000000000004</v>
      </c>
      <c r="AO36" s="58">
        <v>8.6199999999999992</v>
      </c>
      <c r="AP36" s="58">
        <v>8.0500000000000007</v>
      </c>
      <c r="AQ36" s="63">
        <v>19.2</v>
      </c>
      <c r="AR36" s="63">
        <v>36.4</v>
      </c>
      <c r="AS36" s="58">
        <v>9.76</v>
      </c>
      <c r="AT36" s="63">
        <v>94.2</v>
      </c>
      <c r="AU36" s="15">
        <v>1</v>
      </c>
      <c r="AV36" s="15">
        <v>10</v>
      </c>
      <c r="AW36" s="15">
        <v>28</v>
      </c>
      <c r="AX36" s="15">
        <v>41.7</v>
      </c>
      <c r="AY36" s="63">
        <v>6.62</v>
      </c>
      <c r="AZ36" s="63">
        <v>2.6</v>
      </c>
      <c r="BA36" s="15">
        <v>334</v>
      </c>
      <c r="BB36" s="58">
        <v>0.81</v>
      </c>
      <c r="BC36" s="58">
        <v>0.62</v>
      </c>
      <c r="BD36" s="15">
        <v>0.2</v>
      </c>
      <c r="BE36" s="58">
        <v>11.6</v>
      </c>
      <c r="BF36" s="58">
        <v>0.21</v>
      </c>
      <c r="BG36" s="15">
        <v>2.58</v>
      </c>
      <c r="BH36" s="15">
        <v>90</v>
      </c>
      <c r="BI36" s="15">
        <v>546</v>
      </c>
      <c r="BJ36" s="15" t="s">
        <v>184</v>
      </c>
      <c r="BK36" s="15">
        <v>16.7</v>
      </c>
      <c r="BL36" s="58">
        <v>1.8</v>
      </c>
      <c r="BM36" s="15">
        <v>70</v>
      </c>
      <c r="BN36" s="15">
        <v>185</v>
      </c>
    </row>
    <row r="37" spans="1:66" ht="15" customHeight="1">
      <c r="A37" s="53" t="s">
        <v>254</v>
      </c>
      <c r="B37" s="53" t="s">
        <v>252</v>
      </c>
      <c r="C37" s="53">
        <v>2023</v>
      </c>
      <c r="D37" s="163">
        <v>64.3</v>
      </c>
      <c r="E37" s="163">
        <v>15.1</v>
      </c>
      <c r="F37" s="109">
        <v>5.78</v>
      </c>
      <c r="G37" s="109">
        <v>0.08</v>
      </c>
      <c r="H37" s="53">
        <v>1.95</v>
      </c>
      <c r="I37" s="53">
        <v>2.88</v>
      </c>
      <c r="J37" s="53">
        <v>3.14</v>
      </c>
      <c r="K37" s="53">
        <v>2.72</v>
      </c>
      <c r="L37" s="53">
        <v>0.48</v>
      </c>
      <c r="M37" s="53">
        <v>0.17</v>
      </c>
      <c r="N37" s="53">
        <v>3.2</v>
      </c>
      <c r="O37" s="109">
        <v>99.8</v>
      </c>
      <c r="P37" s="163">
        <v>1.1000000000000001</v>
      </c>
      <c r="Q37" s="163">
        <v>0.5</v>
      </c>
      <c r="R37" s="53" t="s">
        <v>174</v>
      </c>
      <c r="S37" s="53">
        <v>79</v>
      </c>
      <c r="T37" s="163">
        <v>16</v>
      </c>
      <c r="U37" s="53">
        <v>92</v>
      </c>
      <c r="V37" s="163">
        <v>5.9</v>
      </c>
      <c r="W37" s="163">
        <v>83.1</v>
      </c>
      <c r="X37" s="53">
        <v>0.2</v>
      </c>
      <c r="Y37" s="109">
        <v>4.54</v>
      </c>
      <c r="Z37" s="109">
        <v>2.06</v>
      </c>
      <c r="AA37" s="109">
        <v>1.3</v>
      </c>
      <c r="AB37" s="163">
        <v>20.100000000000001</v>
      </c>
      <c r="AC37" s="53">
        <v>5.32</v>
      </c>
      <c r="AD37" s="163">
        <v>1</v>
      </c>
      <c r="AE37" s="163">
        <v>7.2</v>
      </c>
      <c r="AF37" s="53" t="s">
        <v>174</v>
      </c>
      <c r="AG37" s="109">
        <v>0.76</v>
      </c>
      <c r="AH37" s="53">
        <v>39</v>
      </c>
      <c r="AI37" s="109">
        <v>0.24</v>
      </c>
      <c r="AJ37" s="53">
        <v>2.6</v>
      </c>
      <c r="AK37" s="53">
        <v>7</v>
      </c>
      <c r="AL37" s="53">
        <v>37.6</v>
      </c>
      <c r="AM37" s="53">
        <v>61</v>
      </c>
      <c r="AN37" s="164">
        <v>0.72699999999999998</v>
      </c>
      <c r="AO37" s="109">
        <v>11.7</v>
      </c>
      <c r="AP37" s="109">
        <v>10.7</v>
      </c>
      <c r="AQ37" s="163">
        <v>23.5</v>
      </c>
      <c r="AR37" s="163">
        <v>46.6</v>
      </c>
      <c r="AS37" s="109">
        <v>10.3</v>
      </c>
      <c r="AT37" s="163">
        <v>95.2</v>
      </c>
      <c r="AU37" s="53">
        <v>1</v>
      </c>
      <c r="AV37" s="53">
        <v>9</v>
      </c>
      <c r="AW37" s="53">
        <v>16</v>
      </c>
      <c r="AX37" s="53">
        <v>47.3</v>
      </c>
      <c r="AY37" s="163">
        <v>6.16</v>
      </c>
      <c r="AZ37" s="163">
        <v>8.9</v>
      </c>
      <c r="BA37" s="53">
        <v>356</v>
      </c>
      <c r="BB37" s="109">
        <v>0.91</v>
      </c>
      <c r="BC37" s="109">
        <v>0.67</v>
      </c>
      <c r="BD37" s="53">
        <v>0.7</v>
      </c>
      <c r="BE37" s="109">
        <v>11.4</v>
      </c>
      <c r="BF37" s="109">
        <v>0.16</v>
      </c>
      <c r="BG37" s="53">
        <v>3.52</v>
      </c>
      <c r="BH37" s="53">
        <v>88</v>
      </c>
      <c r="BI37" s="53">
        <v>552</v>
      </c>
      <c r="BJ37" s="53" t="s">
        <v>184</v>
      </c>
      <c r="BK37" s="53">
        <v>18.2</v>
      </c>
      <c r="BL37" s="109">
        <v>1.82</v>
      </c>
      <c r="BM37" s="53">
        <v>72</v>
      </c>
      <c r="BN37" s="53">
        <v>185</v>
      </c>
    </row>
    <row r="38" spans="1:66" ht="15" customHeight="1">
      <c r="A38" s="53"/>
      <c r="B38" s="53"/>
      <c r="C38" s="53"/>
      <c r="D38" s="163"/>
      <c r="E38" s="163"/>
      <c r="F38" s="109"/>
      <c r="G38" s="109"/>
      <c r="H38" s="53"/>
      <c r="I38" s="53"/>
      <c r="J38" s="53"/>
      <c r="K38" s="53"/>
      <c r="L38" s="53"/>
      <c r="M38" s="53"/>
      <c r="N38" s="53"/>
      <c r="O38" s="109"/>
      <c r="P38" s="163"/>
      <c r="Q38" s="163"/>
      <c r="R38" s="53"/>
      <c r="S38" s="53"/>
      <c r="T38" s="163"/>
      <c r="U38" s="53"/>
      <c r="V38" s="163"/>
      <c r="W38" s="163"/>
      <c r="X38" s="53"/>
      <c r="Y38" s="109"/>
      <c r="Z38" s="109"/>
      <c r="AA38" s="109"/>
      <c r="AB38" s="163"/>
      <c r="AC38" s="53"/>
      <c r="AD38" s="163"/>
      <c r="AE38" s="163"/>
      <c r="AF38" s="53"/>
      <c r="AG38" s="109"/>
      <c r="AH38" s="53"/>
      <c r="AI38" s="109"/>
      <c r="AJ38" s="53"/>
      <c r="AK38" s="53"/>
      <c r="AL38" s="53"/>
      <c r="AM38" s="53"/>
      <c r="AN38" s="164"/>
      <c r="AO38" s="109"/>
      <c r="AP38" s="109"/>
      <c r="AQ38" s="163"/>
      <c r="AR38" s="163"/>
      <c r="AS38" s="109"/>
      <c r="AT38" s="163"/>
      <c r="AU38" s="53"/>
      <c r="AV38" s="53"/>
      <c r="AW38" s="53"/>
      <c r="AX38" s="53"/>
      <c r="AY38" s="163"/>
      <c r="AZ38" s="163"/>
      <c r="BA38" s="53"/>
      <c r="BB38" s="109"/>
      <c r="BC38" s="109"/>
      <c r="BD38" s="53"/>
      <c r="BE38" s="109"/>
      <c r="BF38" s="109"/>
      <c r="BG38" s="53"/>
      <c r="BH38" s="53"/>
      <c r="BI38" s="53"/>
      <c r="BJ38" s="53"/>
      <c r="BK38" s="53"/>
      <c r="BL38" s="109"/>
      <c r="BM38" s="53"/>
      <c r="BN38" s="53"/>
    </row>
    <row r="39" spans="1:66" s="12" customFormat="1" ht="15" customHeight="1">
      <c r="A39" s="15" t="s">
        <v>750</v>
      </c>
      <c r="B39" s="53" t="s">
        <v>56</v>
      </c>
      <c r="C39" s="53">
        <v>2024</v>
      </c>
      <c r="D39" s="15">
        <v>64.599999999999994</v>
      </c>
      <c r="E39" s="15">
        <v>15</v>
      </c>
      <c r="F39" s="15">
        <v>4.82</v>
      </c>
      <c r="G39" s="15">
        <v>0.06</v>
      </c>
      <c r="H39" s="15">
        <v>1.95</v>
      </c>
      <c r="I39" s="15">
        <v>2.91</v>
      </c>
      <c r="J39" s="15">
        <v>2.98</v>
      </c>
      <c r="K39" s="15">
        <v>2.41</v>
      </c>
      <c r="L39" s="15">
        <v>0.57999999999999996</v>
      </c>
      <c r="M39" s="15">
        <v>0.09</v>
      </c>
      <c r="N39" s="15">
        <v>2.9</v>
      </c>
      <c r="O39" s="15">
        <v>98.3</v>
      </c>
      <c r="P39" s="15">
        <v>0.1</v>
      </c>
      <c r="Q39" s="15">
        <v>2.4</v>
      </c>
      <c r="R39" s="15">
        <v>601</v>
      </c>
      <c r="S39" s="15">
        <v>3.7</v>
      </c>
      <c r="T39" s="15">
        <v>0.1</v>
      </c>
      <c r="U39" s="15">
        <v>0.2</v>
      </c>
      <c r="V39" s="15">
        <v>43</v>
      </c>
      <c r="W39" s="15">
        <v>12</v>
      </c>
      <c r="X39" s="15">
        <v>89</v>
      </c>
      <c r="Y39" s="15">
        <v>4.2</v>
      </c>
      <c r="Z39" s="15">
        <v>3.5</v>
      </c>
      <c r="AA39" s="15">
        <v>2.25</v>
      </c>
      <c r="AB39" s="15">
        <v>1.36</v>
      </c>
      <c r="AC39" s="15">
        <v>0.69</v>
      </c>
      <c r="AD39" s="15">
        <v>16.8</v>
      </c>
      <c r="AE39" s="15">
        <v>3.28</v>
      </c>
      <c r="AF39" s="15">
        <v>0.2</v>
      </c>
      <c r="AG39" s="15">
        <v>32.6</v>
      </c>
      <c r="AH39" s="15">
        <v>0.3</v>
      </c>
      <c r="AI39" s="15">
        <v>0.4</v>
      </c>
      <c r="AJ39" s="15">
        <v>13</v>
      </c>
      <c r="AK39" s="15">
        <v>0.13</v>
      </c>
      <c r="AL39" s="15">
        <v>1.8</v>
      </c>
      <c r="AM39" s="15">
        <v>13</v>
      </c>
      <c r="AN39" s="15">
        <v>15.9</v>
      </c>
      <c r="AO39" s="15">
        <v>47</v>
      </c>
      <c r="AP39" s="15">
        <v>0.53</v>
      </c>
      <c r="AQ39" s="15">
        <v>7.82</v>
      </c>
      <c r="AR39" s="15">
        <v>7.53</v>
      </c>
      <c r="AS39" s="15">
        <v>18.100000000000001</v>
      </c>
      <c r="AT39" s="15">
        <v>34</v>
      </c>
      <c r="AU39" s="15">
        <v>3.73</v>
      </c>
      <c r="AV39" s="15">
        <v>95.4</v>
      </c>
      <c r="AW39" s="15" t="s">
        <v>184</v>
      </c>
      <c r="AX39" s="15">
        <v>10</v>
      </c>
      <c r="AY39" s="15">
        <v>7</v>
      </c>
      <c r="AZ39" s="15">
        <v>2.88</v>
      </c>
      <c r="BA39" s="15">
        <v>2.9</v>
      </c>
      <c r="BB39" s="15">
        <v>377</v>
      </c>
      <c r="BC39" s="15">
        <v>0.8</v>
      </c>
      <c r="BD39" s="15">
        <v>0.39</v>
      </c>
      <c r="BE39" s="15">
        <v>0.7</v>
      </c>
      <c r="BF39" s="15">
        <v>6.5</v>
      </c>
      <c r="BG39" s="15">
        <v>0.09</v>
      </c>
      <c r="BH39" s="15">
        <v>3.19</v>
      </c>
      <c r="BI39" s="15">
        <v>80</v>
      </c>
      <c r="BJ39" s="15">
        <v>1</v>
      </c>
      <c r="BK39" s="15">
        <v>12</v>
      </c>
      <c r="BL39" s="15">
        <v>1.45</v>
      </c>
      <c r="BM39" s="15">
        <v>58.1</v>
      </c>
      <c r="BN39" s="15">
        <v>272</v>
      </c>
    </row>
    <row r="40" spans="1:66" s="12" customFormat="1" ht="15" customHeight="1">
      <c r="A40" s="15" t="s">
        <v>793</v>
      </c>
      <c r="B40" s="53" t="s">
        <v>252</v>
      </c>
      <c r="C40" s="53">
        <v>2024</v>
      </c>
      <c r="D40" s="15">
        <v>66.7</v>
      </c>
      <c r="E40" s="15">
        <v>15.5</v>
      </c>
      <c r="F40" s="15">
        <v>4.7</v>
      </c>
      <c r="G40" s="15">
        <v>7.0000000000000007E-2</v>
      </c>
      <c r="H40" s="15">
        <v>1.96</v>
      </c>
      <c r="I40" s="15">
        <v>3.25</v>
      </c>
      <c r="J40" s="15">
        <v>3.28</v>
      </c>
      <c r="K40" s="15">
        <v>2.52</v>
      </c>
      <c r="L40" s="15">
        <v>0.59</v>
      </c>
      <c r="M40" s="15">
        <v>0.14000000000000001</v>
      </c>
      <c r="N40" s="15">
        <v>2.1</v>
      </c>
      <c r="O40" s="15">
        <v>100.81</v>
      </c>
      <c r="P40" s="15">
        <v>0.1</v>
      </c>
      <c r="Q40" s="15">
        <v>1.7</v>
      </c>
      <c r="R40" s="15">
        <v>609</v>
      </c>
      <c r="S40" s="15">
        <v>1.4</v>
      </c>
      <c r="T40" s="15" t="s">
        <v>174</v>
      </c>
      <c r="U40" s="15">
        <v>0.2</v>
      </c>
      <c r="V40" s="15">
        <v>141</v>
      </c>
      <c r="W40" s="15">
        <v>12</v>
      </c>
      <c r="X40" s="15">
        <v>90</v>
      </c>
      <c r="Y40" s="15">
        <v>3.5</v>
      </c>
      <c r="Z40" s="15">
        <v>3.7</v>
      </c>
      <c r="AA40" s="15">
        <v>2.67</v>
      </c>
      <c r="AB40" s="15">
        <v>1.5</v>
      </c>
      <c r="AC40" s="15">
        <v>0.84</v>
      </c>
      <c r="AD40" s="15">
        <v>16.600000000000001</v>
      </c>
      <c r="AE40" s="15">
        <v>4.08</v>
      </c>
      <c r="AF40" s="15">
        <v>0.2</v>
      </c>
      <c r="AG40" s="15">
        <v>31.3</v>
      </c>
      <c r="AH40" s="15" t="s">
        <v>300</v>
      </c>
      <c r="AI40" s="15">
        <v>0.4</v>
      </c>
      <c r="AJ40" s="15">
        <v>15</v>
      </c>
      <c r="AK40" s="15">
        <v>0.18</v>
      </c>
      <c r="AL40" s="15">
        <v>1.7</v>
      </c>
      <c r="AM40" s="15">
        <v>13</v>
      </c>
      <c r="AN40" s="15">
        <v>17.100000000000001</v>
      </c>
      <c r="AO40" s="15">
        <v>45</v>
      </c>
      <c r="AP40" s="15">
        <v>0.33</v>
      </c>
      <c r="AQ40" s="15">
        <v>7.36</v>
      </c>
      <c r="AR40" s="15">
        <v>7.5</v>
      </c>
      <c r="AS40" s="15">
        <v>17.399999999999999</v>
      </c>
      <c r="AT40" s="15">
        <v>32.6</v>
      </c>
      <c r="AU40" s="15">
        <v>4.47</v>
      </c>
      <c r="AV40" s="15">
        <v>102</v>
      </c>
      <c r="AW40" s="15" t="s">
        <v>184</v>
      </c>
      <c r="AX40" s="15">
        <v>10</v>
      </c>
      <c r="AY40" s="15" t="s">
        <v>184</v>
      </c>
      <c r="AZ40" s="15">
        <v>3.29</v>
      </c>
      <c r="BA40" s="15">
        <v>3</v>
      </c>
      <c r="BB40" s="15">
        <v>402</v>
      </c>
      <c r="BC40" s="15">
        <v>0.73</v>
      </c>
      <c r="BD40" s="15">
        <v>0.36</v>
      </c>
      <c r="BE40" s="15">
        <v>1</v>
      </c>
      <c r="BF40" s="15">
        <v>8</v>
      </c>
      <c r="BG40" s="15">
        <v>0.12</v>
      </c>
      <c r="BH40" s="15">
        <v>25.1</v>
      </c>
      <c r="BI40" s="15">
        <v>86</v>
      </c>
      <c r="BJ40" s="15">
        <v>2</v>
      </c>
      <c r="BK40" s="15">
        <v>12.6</v>
      </c>
      <c r="BL40" s="15">
        <v>1.41</v>
      </c>
      <c r="BM40" s="15">
        <v>45.2</v>
      </c>
      <c r="BN40" s="15">
        <v>256</v>
      </c>
    </row>
    <row r="41" spans="1:66" s="12" customFormat="1" ht="15" customHeight="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row>
    <row r="42" spans="1:66" s="12" customFormat="1" ht="15" customHeight="1">
      <c r="A42" s="15" t="s">
        <v>751</v>
      </c>
      <c r="B42" s="53" t="s">
        <v>56</v>
      </c>
      <c r="C42" s="53">
        <v>2024</v>
      </c>
      <c r="D42" s="15">
        <v>66.599999999999994</v>
      </c>
      <c r="E42" s="15">
        <v>15.1</v>
      </c>
      <c r="F42" s="15">
        <v>4.78</v>
      </c>
      <c r="G42" s="15">
        <v>0.05</v>
      </c>
      <c r="H42" s="15">
        <v>1.1499999999999999</v>
      </c>
      <c r="I42" s="15">
        <v>2.88</v>
      </c>
      <c r="J42" s="15">
        <v>3.3</v>
      </c>
      <c r="K42" s="15">
        <v>2.65</v>
      </c>
      <c r="L42" s="15">
        <v>0.54</v>
      </c>
      <c r="M42" s="15">
        <v>0.53</v>
      </c>
      <c r="N42" s="15">
        <v>2.2000000000000002</v>
      </c>
      <c r="O42" s="15">
        <v>99.78</v>
      </c>
      <c r="P42" s="15">
        <v>1.7</v>
      </c>
      <c r="Q42" s="15">
        <v>3</v>
      </c>
      <c r="R42" s="15">
        <v>623</v>
      </c>
      <c r="S42" s="15">
        <v>2</v>
      </c>
      <c r="T42" s="15">
        <v>0.1</v>
      </c>
      <c r="U42" s="15">
        <v>0.3</v>
      </c>
      <c r="V42" s="15">
        <v>163</v>
      </c>
      <c r="W42" s="15">
        <v>9.8000000000000007</v>
      </c>
      <c r="X42" s="15">
        <v>59</v>
      </c>
      <c r="Y42" s="15">
        <v>2.8</v>
      </c>
      <c r="Z42" s="15">
        <v>7</v>
      </c>
      <c r="AA42" s="15">
        <v>2.84</v>
      </c>
      <c r="AB42" s="15">
        <v>1.45</v>
      </c>
      <c r="AC42" s="15">
        <v>1.05</v>
      </c>
      <c r="AD42" s="15">
        <v>17.100000000000001</v>
      </c>
      <c r="AE42" s="15">
        <v>4.46</v>
      </c>
      <c r="AF42" s="15">
        <v>0.2</v>
      </c>
      <c r="AG42" s="15">
        <v>54</v>
      </c>
      <c r="AH42" s="15" t="s">
        <v>300</v>
      </c>
      <c r="AI42" s="15">
        <v>0.5</v>
      </c>
      <c r="AJ42" s="15">
        <v>27</v>
      </c>
      <c r="AK42" s="15">
        <v>0.25</v>
      </c>
      <c r="AL42" s="15">
        <v>1.1000000000000001</v>
      </c>
      <c r="AM42" s="15">
        <v>15</v>
      </c>
      <c r="AN42" s="15">
        <v>27.4</v>
      </c>
      <c r="AO42" s="15">
        <v>34</v>
      </c>
      <c r="AP42" s="15">
        <v>0.63</v>
      </c>
      <c r="AQ42" s="15">
        <v>11.8</v>
      </c>
      <c r="AR42" s="15">
        <v>10.3</v>
      </c>
      <c r="AS42" s="15">
        <v>24.6</v>
      </c>
      <c r="AT42" s="15">
        <v>47.3</v>
      </c>
      <c r="AU42" s="15">
        <v>7.12</v>
      </c>
      <c r="AV42" s="15">
        <v>92.1</v>
      </c>
      <c r="AW42" s="15" t="s">
        <v>184</v>
      </c>
      <c r="AX42" s="15">
        <v>8</v>
      </c>
      <c r="AY42" s="15" t="s">
        <v>184</v>
      </c>
      <c r="AZ42" s="15">
        <v>5</v>
      </c>
      <c r="BA42" s="15">
        <v>1.8</v>
      </c>
      <c r="BB42" s="15">
        <v>414</v>
      </c>
      <c r="BC42" s="15">
        <v>0.74</v>
      </c>
      <c r="BD42" s="15">
        <v>0.6</v>
      </c>
      <c r="BE42" s="15">
        <v>1</v>
      </c>
      <c r="BF42" s="15">
        <v>12.1</v>
      </c>
      <c r="BG42" s="15">
        <v>0.19</v>
      </c>
      <c r="BH42" s="15">
        <v>2.34</v>
      </c>
      <c r="BI42" s="15">
        <v>78</v>
      </c>
      <c r="BJ42" s="15">
        <v>1</v>
      </c>
      <c r="BK42" s="15">
        <v>14.3</v>
      </c>
      <c r="BL42" s="15">
        <v>1.53</v>
      </c>
      <c r="BM42" s="15">
        <v>30.3</v>
      </c>
      <c r="BN42" s="15">
        <v>428</v>
      </c>
    </row>
    <row r="43" spans="1:66" s="12" customFormat="1" ht="15" customHeight="1" thickBot="1">
      <c r="A43" s="56" t="s">
        <v>794</v>
      </c>
      <c r="B43" s="54" t="s">
        <v>252</v>
      </c>
      <c r="C43" s="54">
        <v>2024</v>
      </c>
      <c r="D43" s="56">
        <v>67.599999999999994</v>
      </c>
      <c r="E43" s="56">
        <v>15.1</v>
      </c>
      <c r="F43" s="56">
        <v>4.59</v>
      </c>
      <c r="G43" s="56">
        <v>0.05</v>
      </c>
      <c r="H43" s="56">
        <v>1.1100000000000001</v>
      </c>
      <c r="I43" s="56">
        <v>2.84</v>
      </c>
      <c r="J43" s="56">
        <v>3.34</v>
      </c>
      <c r="K43" s="56">
        <v>2.66</v>
      </c>
      <c r="L43" s="56">
        <v>0.53</v>
      </c>
      <c r="M43" s="56">
        <v>0.51</v>
      </c>
      <c r="N43" s="56">
        <v>2.7</v>
      </c>
      <c r="O43" s="56">
        <v>101.03</v>
      </c>
      <c r="P43" s="56">
        <v>0.2</v>
      </c>
      <c r="Q43" s="56">
        <v>3.7</v>
      </c>
      <c r="R43" s="56">
        <v>677</v>
      </c>
      <c r="S43" s="56">
        <v>1.6</v>
      </c>
      <c r="T43" s="56">
        <v>0.1</v>
      </c>
      <c r="U43" s="56">
        <v>0.4</v>
      </c>
      <c r="V43" s="56">
        <v>203</v>
      </c>
      <c r="W43" s="56">
        <v>9.5</v>
      </c>
      <c r="X43" s="56">
        <v>56</v>
      </c>
      <c r="Y43" s="56">
        <v>2.5</v>
      </c>
      <c r="Z43" s="56">
        <v>6.4</v>
      </c>
      <c r="AA43" s="56">
        <v>2.89</v>
      </c>
      <c r="AB43" s="56">
        <v>1.58</v>
      </c>
      <c r="AC43" s="56">
        <v>1.1599999999999999</v>
      </c>
      <c r="AD43" s="56">
        <v>17.899999999999999</v>
      </c>
      <c r="AE43" s="56">
        <v>4.75</v>
      </c>
      <c r="AF43" s="56">
        <v>0.1</v>
      </c>
      <c r="AG43" s="56">
        <v>56.4</v>
      </c>
      <c r="AH43" s="56" t="s">
        <v>300</v>
      </c>
      <c r="AI43" s="56">
        <v>0.5</v>
      </c>
      <c r="AJ43" s="56">
        <v>22</v>
      </c>
      <c r="AK43" s="56">
        <v>0.16</v>
      </c>
      <c r="AL43" s="56">
        <v>1.6</v>
      </c>
      <c r="AM43" s="56">
        <v>14</v>
      </c>
      <c r="AN43" s="56">
        <v>24.3</v>
      </c>
      <c r="AO43" s="56">
        <v>32</v>
      </c>
      <c r="AP43" s="56">
        <v>0.68</v>
      </c>
      <c r="AQ43" s="56">
        <v>10.5</v>
      </c>
      <c r="AR43" s="56">
        <v>9.67</v>
      </c>
      <c r="AS43" s="56">
        <v>24.4</v>
      </c>
      <c r="AT43" s="56">
        <v>45.2</v>
      </c>
      <c r="AU43" s="56">
        <v>6.22</v>
      </c>
      <c r="AV43" s="56">
        <v>92</v>
      </c>
      <c r="AW43" s="56" t="s">
        <v>184</v>
      </c>
      <c r="AX43" s="56">
        <v>8</v>
      </c>
      <c r="AY43" s="56">
        <v>12</v>
      </c>
      <c r="AZ43" s="56">
        <v>5.4</v>
      </c>
      <c r="BA43" s="56">
        <v>1.8</v>
      </c>
      <c r="BB43" s="56">
        <v>415</v>
      </c>
      <c r="BC43" s="56">
        <v>0.67</v>
      </c>
      <c r="BD43" s="56">
        <v>0.5</v>
      </c>
      <c r="BE43" s="56">
        <v>0.9</v>
      </c>
      <c r="BF43" s="56">
        <v>11.3</v>
      </c>
      <c r="BG43" s="56">
        <v>0.17</v>
      </c>
      <c r="BH43" s="56">
        <v>2.23</v>
      </c>
      <c r="BI43" s="56">
        <v>78</v>
      </c>
      <c r="BJ43" s="56">
        <v>2</v>
      </c>
      <c r="BK43" s="56">
        <v>14.2</v>
      </c>
      <c r="BL43" s="56">
        <v>1.33</v>
      </c>
      <c r="BM43" s="56">
        <v>35.4</v>
      </c>
      <c r="BN43" s="56">
        <v>448</v>
      </c>
    </row>
    <row r="44" spans="1:66" ht="13.8"/>
    <row r="47" spans="1:66" ht="15" customHeight="1">
      <c r="P47" s="11" t="s">
        <v>407</v>
      </c>
      <c r="Q47" s="11" t="s">
        <v>430</v>
      </c>
      <c r="R47" s="11" t="s">
        <v>440</v>
      </c>
    </row>
  </sheetData>
  <sortState xmlns:xlrd2="http://schemas.microsoft.com/office/spreadsheetml/2017/richdata2" columnSort="1" ref="P1:BN44">
    <sortCondition ref="P2:BN2"/>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ABDF6-C428-454D-B787-5315AA1A4C00}">
  <dimension ref="A1:BN49"/>
  <sheetViews>
    <sheetView workbookViewId="0">
      <selection activeCell="E27" sqref="E27"/>
    </sheetView>
  </sheetViews>
  <sheetFormatPr defaultColWidth="9" defaultRowHeight="13.8"/>
  <cols>
    <col min="1" max="1" width="24.375" style="12" customWidth="1"/>
    <col min="2" max="2" width="44" style="12" customWidth="1"/>
    <col min="3" max="3" width="13.25" style="12" bestFit="1" customWidth="1"/>
    <col min="4" max="4" width="26.125" style="63" customWidth="1"/>
    <col min="5" max="5" width="20.75" style="58" customWidth="1"/>
    <col min="6" max="6" width="26.625" style="58" customWidth="1"/>
    <col min="7" max="7" width="25" style="58" customWidth="1"/>
    <col min="8" max="8" width="26.375" style="63" customWidth="1"/>
    <col min="9" max="9" width="22.875" style="58" customWidth="1"/>
    <col min="10" max="12" width="20.75" style="58" customWidth="1"/>
    <col min="13" max="13" width="20.75" style="63" customWidth="1"/>
    <col min="14" max="17" width="20.75" style="58" customWidth="1"/>
    <col min="18" max="18" width="20.75" style="67" customWidth="1"/>
    <col min="19" max="19" width="20.75" style="63" customWidth="1"/>
    <col min="20" max="21" width="20.75" style="58" customWidth="1"/>
    <col min="22" max="22" width="20.75" style="67" customWidth="1"/>
    <col min="23" max="23" width="20.75" style="63" customWidth="1"/>
    <col min="24" max="24" width="20.75" style="67" customWidth="1"/>
    <col min="25" max="25" width="20.75" style="63" customWidth="1"/>
    <col min="26" max="26" width="20.75" style="67" customWidth="1"/>
    <col min="27" max="29" width="20.75" style="58" customWidth="1"/>
    <col min="30" max="30" width="20.75" style="63" customWidth="1"/>
    <col min="31" max="31" width="20.75" style="58" customWidth="1"/>
    <col min="32" max="34" width="20.75" style="63" customWidth="1"/>
    <col min="35" max="35" width="20.75" style="58" customWidth="1"/>
    <col min="36" max="36" width="20.75" style="67" customWidth="1"/>
    <col min="37" max="38" width="20.75" style="58" customWidth="1"/>
    <col min="39" max="39" width="20.75" style="67" customWidth="1"/>
    <col min="40" max="40" width="20.75" style="63" customWidth="1"/>
    <col min="41" max="41" width="20.75" style="67" customWidth="1"/>
    <col min="42" max="42" width="20.75" style="20" customWidth="1"/>
    <col min="43" max="43" width="20.75" style="68" customWidth="1"/>
    <col min="44" max="44" width="20.75" style="20" customWidth="1"/>
    <col min="45" max="45" width="20.75" style="68" customWidth="1"/>
    <col min="46" max="47" width="20.75" style="21" customWidth="1"/>
    <col min="48" max="48" width="20.75" style="68" customWidth="1"/>
    <col min="49" max="49" width="20.75" style="20" customWidth="1"/>
    <col min="50" max="50" width="20.75" style="21" customWidth="1"/>
    <col min="51" max="56" width="20.75" style="68" customWidth="1"/>
    <col min="57" max="57" width="20.75" style="21" customWidth="1"/>
    <col min="58" max="60" width="20.75" style="68" customWidth="1"/>
    <col min="61" max="62" width="20.75" style="21" customWidth="1"/>
    <col min="63" max="66" width="20.75" style="12" customWidth="1"/>
    <col min="67" max="16384" width="9" style="12"/>
  </cols>
  <sheetData>
    <row r="1" spans="1:66" ht="21" customHeight="1">
      <c r="A1" s="9" t="s">
        <v>567</v>
      </c>
      <c r="B1" s="6"/>
      <c r="C1" s="6"/>
    </row>
    <row r="2" spans="1:66" s="11" customFormat="1" ht="15" customHeight="1" thickBot="1">
      <c r="A2" s="47" t="s">
        <v>40</v>
      </c>
      <c r="B2" s="52" t="s">
        <v>48</v>
      </c>
      <c r="C2" s="52" t="s">
        <v>799</v>
      </c>
      <c r="D2" s="52" t="s">
        <v>446</v>
      </c>
      <c r="E2" s="52" t="s">
        <v>447</v>
      </c>
      <c r="F2" s="52" t="s">
        <v>448</v>
      </c>
      <c r="G2" s="52" t="s">
        <v>353</v>
      </c>
      <c r="H2" s="52" t="s">
        <v>352</v>
      </c>
      <c r="I2" s="52" t="s">
        <v>350</v>
      </c>
      <c r="J2" s="52" t="s">
        <v>449</v>
      </c>
      <c r="K2" s="52" t="s">
        <v>450</v>
      </c>
      <c r="L2" s="52" t="s">
        <v>451</v>
      </c>
      <c r="M2" s="52" t="s">
        <v>452</v>
      </c>
      <c r="N2" s="52" t="s">
        <v>359</v>
      </c>
      <c r="O2" s="52" t="s">
        <v>360</v>
      </c>
      <c r="P2" s="52" t="s">
        <v>302</v>
      </c>
      <c r="Q2" s="52" t="s">
        <v>303</v>
      </c>
      <c r="R2" s="52" t="s">
        <v>304</v>
      </c>
      <c r="S2" s="52" t="s">
        <v>305</v>
      </c>
      <c r="T2" s="52" t="s">
        <v>306</v>
      </c>
      <c r="U2" s="52" t="s">
        <v>307</v>
      </c>
      <c r="V2" s="52" t="s">
        <v>308</v>
      </c>
      <c r="W2" s="52" t="s">
        <v>309</v>
      </c>
      <c r="X2" s="52" t="s">
        <v>351</v>
      </c>
      <c r="Y2" s="52" t="s">
        <v>310</v>
      </c>
      <c r="Z2" s="52" t="s">
        <v>311</v>
      </c>
      <c r="AA2" s="52" t="s">
        <v>312</v>
      </c>
      <c r="AB2" s="52" t="s">
        <v>313</v>
      </c>
      <c r="AC2" s="52" t="s">
        <v>314</v>
      </c>
      <c r="AD2" s="52" t="s">
        <v>315</v>
      </c>
      <c r="AE2" s="52" t="s">
        <v>316</v>
      </c>
      <c r="AF2" s="52" t="s">
        <v>317</v>
      </c>
      <c r="AG2" s="52" t="s">
        <v>318</v>
      </c>
      <c r="AH2" s="52" t="s">
        <v>319</v>
      </c>
      <c r="AI2" s="52" t="s">
        <v>320</v>
      </c>
      <c r="AJ2" s="52" t="s">
        <v>321</v>
      </c>
      <c r="AK2" s="52" t="s">
        <v>322</v>
      </c>
      <c r="AL2" s="52" t="s">
        <v>323</v>
      </c>
      <c r="AM2" s="52" t="s">
        <v>324</v>
      </c>
      <c r="AN2" s="52" t="s">
        <v>325</v>
      </c>
      <c r="AO2" s="52" t="s">
        <v>326</v>
      </c>
      <c r="AP2" s="52" t="s">
        <v>327</v>
      </c>
      <c r="AQ2" s="52" t="s">
        <v>328</v>
      </c>
      <c r="AR2" s="52" t="s">
        <v>329</v>
      </c>
      <c r="AS2" s="52" t="s">
        <v>330</v>
      </c>
      <c r="AT2" s="52" t="s">
        <v>331</v>
      </c>
      <c r="AU2" s="52" t="s">
        <v>332</v>
      </c>
      <c r="AV2" s="52" t="s">
        <v>333</v>
      </c>
      <c r="AW2" s="52" t="s">
        <v>334</v>
      </c>
      <c r="AX2" s="52" t="s">
        <v>354</v>
      </c>
      <c r="AY2" s="52" t="s">
        <v>335</v>
      </c>
      <c r="AZ2" s="52" t="s">
        <v>336</v>
      </c>
      <c r="BA2" s="52" t="s">
        <v>337</v>
      </c>
      <c r="BB2" s="52" t="s">
        <v>338</v>
      </c>
      <c r="BC2" s="52" t="s">
        <v>339</v>
      </c>
      <c r="BD2" s="52" t="s">
        <v>340</v>
      </c>
      <c r="BE2" s="52" t="s">
        <v>341</v>
      </c>
      <c r="BF2" s="52" t="s">
        <v>342</v>
      </c>
      <c r="BG2" s="52" t="s">
        <v>343</v>
      </c>
      <c r="BH2" s="52" t="s">
        <v>344</v>
      </c>
      <c r="BI2" s="52" t="s">
        <v>355</v>
      </c>
      <c r="BJ2" s="52" t="s">
        <v>345</v>
      </c>
      <c r="BK2" s="52" t="s">
        <v>346</v>
      </c>
      <c r="BL2" s="52" t="s">
        <v>347</v>
      </c>
      <c r="BM2" s="52" t="s">
        <v>348</v>
      </c>
      <c r="BN2" s="52" t="s">
        <v>349</v>
      </c>
    </row>
    <row r="3" spans="1:66" s="11" customFormat="1" ht="15" customHeight="1" thickBot="1">
      <c r="A3" s="268" t="s">
        <v>490</v>
      </c>
      <c r="B3" s="268"/>
      <c r="C3" s="268"/>
      <c r="D3" s="166">
        <v>72.73</v>
      </c>
      <c r="E3" s="166">
        <v>12.05</v>
      </c>
      <c r="F3" s="166">
        <v>3.79</v>
      </c>
      <c r="G3" s="166">
        <v>6.4000000000000001E-2</v>
      </c>
      <c r="H3" s="166">
        <v>1.61</v>
      </c>
      <c r="I3" s="167">
        <v>3.4</v>
      </c>
      <c r="J3" s="166">
        <v>3.49</v>
      </c>
      <c r="K3" s="166">
        <v>1.42</v>
      </c>
      <c r="L3" s="166">
        <v>0.372</v>
      </c>
      <c r="M3" s="166">
        <v>0.122</v>
      </c>
      <c r="N3" s="168" t="s">
        <v>179</v>
      </c>
      <c r="O3" s="168" t="s">
        <v>179</v>
      </c>
      <c r="P3" s="168" t="s">
        <v>179</v>
      </c>
      <c r="Q3" s="168" t="s">
        <v>179</v>
      </c>
      <c r="R3" s="166">
        <v>461</v>
      </c>
      <c r="S3" s="166">
        <v>0.92</v>
      </c>
      <c r="T3" s="168" t="s">
        <v>179</v>
      </c>
      <c r="U3" s="168" t="s">
        <v>179</v>
      </c>
      <c r="V3" s="166">
        <v>37.200000000000003</v>
      </c>
      <c r="W3" s="166">
        <v>9.93</v>
      </c>
      <c r="X3" s="166">
        <v>66</v>
      </c>
      <c r="Y3" s="166">
        <v>0.62</v>
      </c>
      <c r="Z3" s="168" t="s">
        <v>179</v>
      </c>
      <c r="AA3" s="166">
        <v>2.02</v>
      </c>
      <c r="AB3" s="166">
        <v>1.1200000000000001</v>
      </c>
      <c r="AC3" s="166">
        <v>0.88</v>
      </c>
      <c r="AD3" s="166">
        <v>14.1</v>
      </c>
      <c r="AE3" s="167">
        <v>2.6</v>
      </c>
      <c r="AF3" s="168" t="s">
        <v>179</v>
      </c>
      <c r="AG3" s="166">
        <v>4.1100000000000003</v>
      </c>
      <c r="AH3" s="168" t="s">
        <v>179</v>
      </c>
      <c r="AI3" s="167">
        <v>0.4</v>
      </c>
      <c r="AJ3" s="166">
        <v>19.7</v>
      </c>
      <c r="AK3" s="166">
        <v>0.16</v>
      </c>
      <c r="AL3" s="166" t="s">
        <v>299</v>
      </c>
      <c r="AM3" s="166">
        <v>5.42</v>
      </c>
      <c r="AN3" s="166">
        <v>18.7</v>
      </c>
      <c r="AO3" s="166">
        <v>30.7</v>
      </c>
      <c r="AP3" s="168" t="s">
        <v>179</v>
      </c>
      <c r="AQ3" s="168" t="s">
        <v>179</v>
      </c>
      <c r="AR3" s="168" t="s">
        <v>179</v>
      </c>
      <c r="AS3" s="168" t="s">
        <v>179</v>
      </c>
      <c r="AT3" s="168" t="s">
        <v>179</v>
      </c>
      <c r="AU3" s="166">
        <v>4.8099999999999996</v>
      </c>
      <c r="AV3" s="166">
        <v>33.5</v>
      </c>
      <c r="AW3" s="168" t="s">
        <v>179</v>
      </c>
      <c r="AX3" s="166">
        <v>9.17</v>
      </c>
      <c r="AY3" s="168" t="s">
        <v>179</v>
      </c>
      <c r="AZ3" s="166">
        <v>3.33</v>
      </c>
      <c r="BA3" s="168" t="s">
        <v>179</v>
      </c>
      <c r="BB3" s="166">
        <v>404</v>
      </c>
      <c r="BC3" s="166">
        <v>0.31</v>
      </c>
      <c r="BD3" s="166">
        <v>0.36</v>
      </c>
      <c r="BE3" s="168" t="s">
        <v>179</v>
      </c>
      <c r="BF3" s="166">
        <v>3.23</v>
      </c>
      <c r="BG3" s="166">
        <v>0.16</v>
      </c>
      <c r="BH3" s="166">
        <v>0.74</v>
      </c>
      <c r="BI3" s="166">
        <v>60</v>
      </c>
      <c r="BJ3" s="166" t="s">
        <v>184</v>
      </c>
      <c r="BK3" s="166">
        <v>11.4</v>
      </c>
      <c r="BL3" s="166">
        <v>1.07</v>
      </c>
      <c r="BM3" s="168" t="s">
        <v>179</v>
      </c>
      <c r="BN3" s="166">
        <v>159</v>
      </c>
    </row>
    <row r="4" spans="1:66" s="11" customFormat="1" ht="15" customHeight="1">
      <c r="A4" s="53" t="s">
        <v>242</v>
      </c>
      <c r="B4" s="53" t="s">
        <v>243</v>
      </c>
      <c r="C4" s="53">
        <v>2023</v>
      </c>
      <c r="D4" s="53">
        <v>72.099999999999994</v>
      </c>
      <c r="E4" s="53">
        <v>11.9</v>
      </c>
      <c r="F4" s="53">
        <v>4.0199999999999996</v>
      </c>
      <c r="G4" s="53">
        <v>0.06</v>
      </c>
      <c r="H4" s="53">
        <v>1.57</v>
      </c>
      <c r="I4" s="53">
        <v>3.54</v>
      </c>
      <c r="J4" s="53">
        <v>3.6</v>
      </c>
      <c r="K4" s="53">
        <v>1.59</v>
      </c>
      <c r="L4" s="53">
        <v>0.38</v>
      </c>
      <c r="M4" s="53">
        <v>0.13</v>
      </c>
      <c r="N4" s="53">
        <v>1.1000000000000001</v>
      </c>
      <c r="O4" s="53">
        <v>99.99</v>
      </c>
      <c r="P4" s="53">
        <v>0.3</v>
      </c>
      <c r="Q4" s="53" t="s">
        <v>174</v>
      </c>
      <c r="R4" s="53">
        <v>487</v>
      </c>
      <c r="S4" s="53">
        <v>0.8</v>
      </c>
      <c r="T4" s="53" t="s">
        <v>174</v>
      </c>
      <c r="U4" s="53">
        <v>0.2</v>
      </c>
      <c r="V4" s="53">
        <v>39</v>
      </c>
      <c r="W4" s="53">
        <v>9.9</v>
      </c>
      <c r="X4" s="53">
        <v>63</v>
      </c>
      <c r="Y4" s="53">
        <v>0.8</v>
      </c>
      <c r="Z4" s="53">
        <v>25.7</v>
      </c>
      <c r="AA4" s="53">
        <v>2.38</v>
      </c>
      <c r="AB4" s="53">
        <v>1.28</v>
      </c>
      <c r="AC4" s="53">
        <v>0.91</v>
      </c>
      <c r="AD4" s="53">
        <v>14.5</v>
      </c>
      <c r="AE4" s="53">
        <v>2.15</v>
      </c>
      <c r="AF4" s="53">
        <v>0.7</v>
      </c>
      <c r="AG4" s="53">
        <v>6.6</v>
      </c>
      <c r="AH4" s="53">
        <v>0.4</v>
      </c>
      <c r="AI4" s="53">
        <v>0.44</v>
      </c>
      <c r="AJ4" s="53">
        <v>19</v>
      </c>
      <c r="AK4" s="53">
        <v>0.19</v>
      </c>
      <c r="AL4" s="53">
        <v>2.2999999999999998</v>
      </c>
      <c r="AM4" s="53">
        <v>5</v>
      </c>
      <c r="AN4" s="53">
        <v>20.2</v>
      </c>
      <c r="AO4" s="53">
        <v>29</v>
      </c>
      <c r="AP4" s="53">
        <v>0.30299999999999999</v>
      </c>
      <c r="AQ4" s="53">
        <v>3.8</v>
      </c>
      <c r="AR4" s="53">
        <v>3.9</v>
      </c>
      <c r="AS4" s="53">
        <v>7.78</v>
      </c>
      <c r="AT4" s="53">
        <v>15.8</v>
      </c>
      <c r="AU4" s="53">
        <v>5.62</v>
      </c>
      <c r="AV4" s="53">
        <v>39.200000000000003</v>
      </c>
      <c r="AW4" s="53">
        <v>1</v>
      </c>
      <c r="AX4" s="53">
        <v>7</v>
      </c>
      <c r="AY4" s="53">
        <v>6</v>
      </c>
      <c r="AZ4" s="53">
        <v>3.56</v>
      </c>
      <c r="BA4" s="53">
        <v>0.5</v>
      </c>
      <c r="BB4" s="53">
        <v>416</v>
      </c>
      <c r="BC4" s="53">
        <v>0.38</v>
      </c>
      <c r="BD4" s="53">
        <v>0.28000000000000003</v>
      </c>
      <c r="BE4" s="53">
        <v>0.6</v>
      </c>
      <c r="BF4" s="53">
        <v>3.49</v>
      </c>
      <c r="BG4" s="53">
        <v>0.1</v>
      </c>
      <c r="BH4" s="53">
        <v>1.38</v>
      </c>
      <c r="BI4" s="53">
        <v>69</v>
      </c>
      <c r="BJ4" s="53" t="s">
        <v>184</v>
      </c>
      <c r="BK4" s="53">
        <v>11.7</v>
      </c>
      <c r="BL4" s="53">
        <v>1.1499999999999999</v>
      </c>
      <c r="BM4" s="53">
        <v>48</v>
      </c>
      <c r="BN4" s="53">
        <v>178</v>
      </c>
    </row>
    <row r="5" spans="1:66" s="11" customFormat="1" ht="15" customHeight="1">
      <c r="A5" s="169" t="s">
        <v>245</v>
      </c>
      <c r="B5" s="169" t="s">
        <v>243</v>
      </c>
      <c r="C5" s="169">
        <v>2023</v>
      </c>
      <c r="D5" s="169">
        <v>72</v>
      </c>
      <c r="E5" s="169">
        <v>11.9</v>
      </c>
      <c r="F5" s="169">
        <v>4.05</v>
      </c>
      <c r="G5" s="169">
        <v>0.06</v>
      </c>
      <c r="H5" s="169">
        <v>1.58</v>
      </c>
      <c r="I5" s="169">
        <v>3.56</v>
      </c>
      <c r="J5" s="169">
        <v>3.61</v>
      </c>
      <c r="K5" s="169">
        <v>1.58</v>
      </c>
      <c r="L5" s="169">
        <v>0.39</v>
      </c>
      <c r="M5" s="169">
        <v>0.13</v>
      </c>
      <c r="N5" s="169">
        <v>1</v>
      </c>
      <c r="O5" s="169">
        <v>99.86</v>
      </c>
      <c r="P5" s="169">
        <v>0.1</v>
      </c>
      <c r="Q5" s="169" t="s">
        <v>174</v>
      </c>
      <c r="R5" s="169">
        <v>485</v>
      </c>
      <c r="S5" s="169" t="s">
        <v>174</v>
      </c>
      <c r="T5" s="169" t="s">
        <v>174</v>
      </c>
      <c r="U5" s="169" t="s">
        <v>174</v>
      </c>
      <c r="V5" s="169">
        <v>39</v>
      </c>
      <c r="W5" s="169">
        <v>10.199999999999999</v>
      </c>
      <c r="X5" s="169">
        <v>59</v>
      </c>
      <c r="Y5" s="169">
        <v>0.8</v>
      </c>
      <c r="Z5" s="169">
        <v>25.4</v>
      </c>
      <c r="AA5" s="169">
        <v>1.94</v>
      </c>
      <c r="AB5" s="169">
        <v>1.42</v>
      </c>
      <c r="AC5" s="169">
        <v>0.81</v>
      </c>
      <c r="AD5" s="169">
        <v>14.9</v>
      </c>
      <c r="AE5" s="169">
        <v>3.04</v>
      </c>
      <c r="AF5" s="169">
        <v>1</v>
      </c>
      <c r="AG5" s="169">
        <v>7.2</v>
      </c>
      <c r="AH5" s="169" t="s">
        <v>174</v>
      </c>
      <c r="AI5" s="169">
        <v>0.5</v>
      </c>
      <c r="AJ5" s="169">
        <v>19</v>
      </c>
      <c r="AK5" s="169">
        <v>0.19</v>
      </c>
      <c r="AL5" s="169">
        <v>1.9</v>
      </c>
      <c r="AM5" s="169">
        <v>5</v>
      </c>
      <c r="AN5" s="169">
        <v>20.399999999999999</v>
      </c>
      <c r="AO5" s="169">
        <v>30</v>
      </c>
      <c r="AP5" s="169">
        <v>0.28699999999999998</v>
      </c>
      <c r="AQ5" s="169">
        <v>3.58</v>
      </c>
      <c r="AR5" s="169">
        <v>3.68</v>
      </c>
      <c r="AS5" s="169">
        <v>7.91</v>
      </c>
      <c r="AT5" s="169">
        <v>15.4</v>
      </c>
      <c r="AU5" s="169">
        <v>6.11</v>
      </c>
      <c r="AV5" s="169">
        <v>38.299999999999997</v>
      </c>
      <c r="AW5" s="169">
        <v>1</v>
      </c>
      <c r="AX5" s="169">
        <v>7</v>
      </c>
      <c r="AY5" s="169">
        <v>20</v>
      </c>
      <c r="AZ5" s="169">
        <v>3.62</v>
      </c>
      <c r="BA5" s="169">
        <v>0.8</v>
      </c>
      <c r="BB5" s="169">
        <v>429</v>
      </c>
      <c r="BC5" s="169">
        <v>0.3</v>
      </c>
      <c r="BD5" s="169">
        <v>0.3</v>
      </c>
      <c r="BE5" s="169">
        <v>1</v>
      </c>
      <c r="BF5" s="169">
        <v>3.6</v>
      </c>
      <c r="BG5" s="169">
        <v>0.16</v>
      </c>
      <c r="BH5" s="169">
        <v>0.74</v>
      </c>
      <c r="BI5" s="169">
        <v>60</v>
      </c>
      <c r="BJ5" s="169" t="s">
        <v>184</v>
      </c>
      <c r="BK5" s="169">
        <v>11.4</v>
      </c>
      <c r="BL5" s="169">
        <v>1.0900000000000001</v>
      </c>
      <c r="BM5" s="169">
        <v>46</v>
      </c>
      <c r="BN5" s="169">
        <v>178</v>
      </c>
    </row>
    <row r="6" spans="1:66" s="15" customFormat="1">
      <c r="A6" s="15" t="s">
        <v>789</v>
      </c>
      <c r="B6" s="53" t="s">
        <v>243</v>
      </c>
      <c r="C6" s="53">
        <v>2024</v>
      </c>
      <c r="D6" s="15">
        <v>72.099999999999994</v>
      </c>
      <c r="E6" s="15">
        <v>12.8</v>
      </c>
      <c r="F6" s="15">
        <v>3.92</v>
      </c>
      <c r="G6" s="15">
        <v>7.0000000000000007E-2</v>
      </c>
      <c r="H6" s="15">
        <v>1.62</v>
      </c>
      <c r="I6" s="15">
        <v>3.42</v>
      </c>
      <c r="J6" s="15">
        <v>3.78</v>
      </c>
      <c r="K6" s="15">
        <v>1.74</v>
      </c>
      <c r="L6" s="15">
        <v>0.39</v>
      </c>
      <c r="M6" s="15">
        <v>0.09</v>
      </c>
      <c r="N6" s="15">
        <v>0.7</v>
      </c>
      <c r="O6" s="15">
        <v>100.63</v>
      </c>
      <c r="P6" s="15">
        <v>0.2</v>
      </c>
      <c r="Q6" s="15">
        <v>2.2999999999999998</v>
      </c>
      <c r="R6" s="15">
        <v>482</v>
      </c>
      <c r="S6" s="15">
        <v>1.7</v>
      </c>
      <c r="T6" s="15" t="s">
        <v>174</v>
      </c>
      <c r="U6" s="15">
        <v>0.2</v>
      </c>
      <c r="V6" s="15">
        <v>46</v>
      </c>
      <c r="W6" s="15">
        <v>10</v>
      </c>
      <c r="X6" s="15">
        <v>61</v>
      </c>
      <c r="Y6" s="15">
        <v>1.2</v>
      </c>
      <c r="Z6" s="15">
        <v>5.2</v>
      </c>
      <c r="AA6" s="15">
        <v>2.5</v>
      </c>
      <c r="AB6" s="15">
        <v>1.1499999999999999</v>
      </c>
      <c r="AC6" s="15">
        <v>0.77</v>
      </c>
      <c r="AD6" s="15">
        <v>13.5</v>
      </c>
      <c r="AE6" s="15">
        <v>2.63</v>
      </c>
      <c r="AF6" s="15">
        <v>0.3</v>
      </c>
      <c r="AG6" s="15">
        <v>19.3</v>
      </c>
      <c r="AH6" s="15" t="s">
        <v>300</v>
      </c>
      <c r="AI6" s="15">
        <v>0.5</v>
      </c>
      <c r="AJ6" s="15">
        <v>19</v>
      </c>
      <c r="AK6" s="15">
        <v>0.2</v>
      </c>
      <c r="AL6" s="15">
        <v>1.5</v>
      </c>
      <c r="AM6" s="15">
        <v>16</v>
      </c>
      <c r="AN6" s="15">
        <v>21.2</v>
      </c>
      <c r="AO6" s="15">
        <v>29</v>
      </c>
      <c r="AP6" s="15">
        <v>0.21</v>
      </c>
      <c r="AQ6" s="15">
        <v>3.86</v>
      </c>
      <c r="AR6" s="15">
        <v>3.63</v>
      </c>
      <c r="AS6" s="15">
        <v>9.0399999999999991</v>
      </c>
      <c r="AT6" s="15">
        <v>16.7</v>
      </c>
      <c r="AU6" s="15">
        <v>5.58</v>
      </c>
      <c r="AV6" s="15">
        <v>45.3</v>
      </c>
      <c r="AW6" s="15" t="s">
        <v>184</v>
      </c>
      <c r="AX6" s="15">
        <v>9</v>
      </c>
      <c r="AY6" s="15" t="s">
        <v>184</v>
      </c>
      <c r="AZ6" s="15">
        <v>3.98</v>
      </c>
      <c r="BA6" s="15">
        <v>1</v>
      </c>
      <c r="BB6" s="15">
        <v>420</v>
      </c>
      <c r="BC6" s="15">
        <v>0.5</v>
      </c>
      <c r="BD6" s="15">
        <v>0.37</v>
      </c>
      <c r="BE6" s="15">
        <v>0.3</v>
      </c>
      <c r="BF6" s="15">
        <v>4.22</v>
      </c>
      <c r="BG6" s="15">
        <v>0.18</v>
      </c>
      <c r="BH6" s="15">
        <v>1.85</v>
      </c>
      <c r="BI6" s="15">
        <v>71</v>
      </c>
      <c r="BJ6" s="15">
        <v>2</v>
      </c>
      <c r="BK6" s="15">
        <v>12.1</v>
      </c>
      <c r="BL6" s="15">
        <v>1.25</v>
      </c>
      <c r="BM6" s="15">
        <v>31.6</v>
      </c>
      <c r="BN6" s="15">
        <v>173</v>
      </c>
    </row>
    <row r="7" spans="1:66" s="15" customFormat="1">
      <c r="A7" s="55" t="s">
        <v>791</v>
      </c>
      <c r="B7" s="78" t="s">
        <v>243</v>
      </c>
      <c r="C7" s="78">
        <v>2024</v>
      </c>
      <c r="D7" s="55">
        <v>71.3</v>
      </c>
      <c r="E7" s="55">
        <v>13</v>
      </c>
      <c r="F7" s="55">
        <v>3.95</v>
      </c>
      <c r="G7" s="55">
        <v>7.0000000000000007E-2</v>
      </c>
      <c r="H7" s="55">
        <v>1.64</v>
      </c>
      <c r="I7" s="55">
        <v>3.52</v>
      </c>
      <c r="J7" s="55">
        <v>3.57</v>
      </c>
      <c r="K7" s="55">
        <v>1.65</v>
      </c>
      <c r="L7" s="55">
        <v>0.39</v>
      </c>
      <c r="M7" s="55">
        <v>0.08</v>
      </c>
      <c r="N7" s="55">
        <v>0.9</v>
      </c>
      <c r="O7" s="55">
        <v>100.07</v>
      </c>
      <c r="P7" s="55">
        <v>0.1</v>
      </c>
      <c r="Q7" s="55">
        <v>1.7</v>
      </c>
      <c r="R7" s="55">
        <v>488</v>
      </c>
      <c r="S7" s="55">
        <v>1.7</v>
      </c>
      <c r="T7" s="55" t="s">
        <v>174</v>
      </c>
      <c r="U7" s="55">
        <v>0.1</v>
      </c>
      <c r="V7" s="55">
        <v>45</v>
      </c>
      <c r="W7" s="55">
        <v>9.1</v>
      </c>
      <c r="X7" s="55">
        <v>59</v>
      </c>
      <c r="Y7" s="55">
        <v>1</v>
      </c>
      <c r="Z7" s="55">
        <v>5.4</v>
      </c>
      <c r="AA7" s="55">
        <v>1.9</v>
      </c>
      <c r="AB7" s="55">
        <v>1.32</v>
      </c>
      <c r="AC7" s="55">
        <v>0.9</v>
      </c>
      <c r="AD7" s="55">
        <v>12.9</v>
      </c>
      <c r="AE7" s="55">
        <v>3.07</v>
      </c>
      <c r="AF7" s="55">
        <v>0.2</v>
      </c>
      <c r="AG7" s="55">
        <v>20</v>
      </c>
      <c r="AH7" s="55" t="s">
        <v>300</v>
      </c>
      <c r="AI7" s="55">
        <v>0.4</v>
      </c>
      <c r="AJ7" s="55">
        <v>20</v>
      </c>
      <c r="AK7" s="55">
        <v>0.09</v>
      </c>
      <c r="AL7" s="55">
        <v>1.7</v>
      </c>
      <c r="AM7" s="55">
        <v>9</v>
      </c>
      <c r="AN7" s="55">
        <v>19.399999999999999</v>
      </c>
      <c r="AO7" s="55">
        <v>30</v>
      </c>
      <c r="AP7" s="55">
        <v>0.21</v>
      </c>
      <c r="AQ7" s="55">
        <v>3.86</v>
      </c>
      <c r="AR7" s="55">
        <v>3.39</v>
      </c>
      <c r="AS7" s="55">
        <v>7.8</v>
      </c>
      <c r="AT7" s="55">
        <v>15.2</v>
      </c>
      <c r="AU7" s="55">
        <v>5</v>
      </c>
      <c r="AV7" s="55">
        <v>44.5</v>
      </c>
      <c r="AW7" s="55" t="s">
        <v>184</v>
      </c>
      <c r="AX7" s="55">
        <v>9</v>
      </c>
      <c r="AY7" s="55" t="s">
        <v>184</v>
      </c>
      <c r="AZ7" s="55">
        <v>3.91</v>
      </c>
      <c r="BA7" s="55">
        <v>1.1000000000000001</v>
      </c>
      <c r="BB7" s="55">
        <v>425</v>
      </c>
      <c r="BC7" s="55">
        <v>0.32</v>
      </c>
      <c r="BD7" s="55">
        <v>0.43</v>
      </c>
      <c r="BE7" s="55">
        <v>0.6</v>
      </c>
      <c r="BF7" s="55">
        <v>3.27</v>
      </c>
      <c r="BG7" s="55">
        <v>0.13</v>
      </c>
      <c r="BH7" s="55">
        <v>0.72</v>
      </c>
      <c r="BI7" s="55">
        <v>72</v>
      </c>
      <c r="BJ7" s="55" t="s">
        <v>184</v>
      </c>
      <c r="BK7" s="55">
        <v>11.4</v>
      </c>
      <c r="BL7" s="55">
        <v>1.1100000000000001</v>
      </c>
      <c r="BM7" s="55">
        <v>26.2</v>
      </c>
      <c r="BN7" s="55">
        <v>162</v>
      </c>
    </row>
    <row r="8" spans="1:66" s="58" customFormat="1">
      <c r="B8" s="11" t="s">
        <v>377</v>
      </c>
      <c r="C8" s="11"/>
      <c r="D8" s="20">
        <v>71.875</v>
      </c>
      <c r="E8" s="20">
        <v>12.4</v>
      </c>
      <c r="F8" s="20">
        <v>3.9850000000000003</v>
      </c>
      <c r="G8" s="20">
        <v>6.5000000000000002E-2</v>
      </c>
      <c r="H8" s="20">
        <v>1.6025</v>
      </c>
      <c r="I8" s="20">
        <v>3.51</v>
      </c>
      <c r="J8" s="20">
        <v>3.64</v>
      </c>
      <c r="K8" s="20">
        <v>1.6400000000000001</v>
      </c>
      <c r="L8" s="20">
        <v>0.38750000000000007</v>
      </c>
      <c r="M8" s="20">
        <v>0.1075</v>
      </c>
      <c r="N8" s="216" t="s">
        <v>179</v>
      </c>
      <c r="O8" s="216" t="s">
        <v>179</v>
      </c>
      <c r="P8" s="20">
        <v>0.17500000000000002</v>
      </c>
      <c r="Q8" s="20">
        <v>2</v>
      </c>
      <c r="R8" s="20">
        <v>485.5</v>
      </c>
      <c r="S8" s="20">
        <v>1.4000000000000001</v>
      </c>
      <c r="U8" s="20">
        <v>0.16666666666666666</v>
      </c>
      <c r="V8" s="20">
        <v>42.25</v>
      </c>
      <c r="W8" s="20">
        <v>9.8000000000000007</v>
      </c>
      <c r="X8" s="20">
        <v>60.5</v>
      </c>
      <c r="Y8" s="20">
        <v>0.95</v>
      </c>
      <c r="Z8" s="20">
        <v>15.424999999999999</v>
      </c>
      <c r="AA8" s="20">
        <v>2.1800000000000002</v>
      </c>
      <c r="AB8" s="20">
        <v>1.2925</v>
      </c>
      <c r="AC8" s="20">
        <v>0.84750000000000003</v>
      </c>
      <c r="AD8" s="20">
        <v>13.95</v>
      </c>
      <c r="AE8" s="20">
        <v>2.7224999999999997</v>
      </c>
      <c r="AF8" s="20">
        <v>0.55000000000000004</v>
      </c>
      <c r="AG8" s="20">
        <v>13.275</v>
      </c>
      <c r="AH8" s="216" t="s">
        <v>179</v>
      </c>
      <c r="AI8" s="20">
        <v>0.45999999999999996</v>
      </c>
      <c r="AJ8" s="20">
        <v>19.25</v>
      </c>
      <c r="AK8" s="20">
        <v>0.16750000000000001</v>
      </c>
      <c r="AL8" s="20">
        <v>1.8499999999999999</v>
      </c>
      <c r="AM8" s="20">
        <v>8.75</v>
      </c>
      <c r="AN8" s="20">
        <v>20.299999999999997</v>
      </c>
      <c r="AO8" s="20">
        <v>29.5</v>
      </c>
      <c r="AP8" s="20">
        <v>0.2525</v>
      </c>
      <c r="AQ8" s="20">
        <v>3.7749999999999999</v>
      </c>
      <c r="AR8" s="20">
        <v>3.6500000000000004</v>
      </c>
      <c r="AS8" s="20">
        <v>8.1325000000000003</v>
      </c>
      <c r="AT8" s="20">
        <v>15.775000000000002</v>
      </c>
      <c r="AU8" s="20">
        <v>5.5775000000000006</v>
      </c>
      <c r="AV8" s="20">
        <v>41.825000000000003</v>
      </c>
      <c r="AW8" s="216" t="s">
        <v>179</v>
      </c>
      <c r="AX8" s="20">
        <v>8</v>
      </c>
      <c r="AY8" s="216" t="s">
        <v>179</v>
      </c>
      <c r="AZ8" s="20">
        <v>3.7675000000000001</v>
      </c>
      <c r="BA8" s="20">
        <v>0.85</v>
      </c>
      <c r="BB8" s="20">
        <v>422.5</v>
      </c>
      <c r="BC8" s="20">
        <v>0.375</v>
      </c>
      <c r="BD8" s="20">
        <v>0.34500000000000003</v>
      </c>
      <c r="BE8" s="20">
        <v>0.625</v>
      </c>
      <c r="BF8" s="20">
        <v>3.6449999999999996</v>
      </c>
      <c r="BG8" s="20">
        <v>0.14250000000000002</v>
      </c>
      <c r="BH8" s="20">
        <v>1.1725000000000001</v>
      </c>
      <c r="BI8" s="20">
        <v>68</v>
      </c>
      <c r="BJ8" s="216" t="s">
        <v>179</v>
      </c>
      <c r="BK8" s="20">
        <v>11.65</v>
      </c>
      <c r="BL8" s="20">
        <v>1.1500000000000001</v>
      </c>
      <c r="BM8" s="20">
        <v>37.949999999999996</v>
      </c>
      <c r="BN8" s="20">
        <v>172.75</v>
      </c>
    </row>
    <row r="9" spans="1:66" s="58" customFormat="1">
      <c r="B9" s="219" t="s">
        <v>676</v>
      </c>
      <c r="C9" s="219"/>
      <c r="D9" s="220">
        <v>0.38622100754188149</v>
      </c>
      <c r="E9" s="220">
        <v>0.58309518948452999</v>
      </c>
      <c r="F9" s="220">
        <v>6.0277137733416926E-2</v>
      </c>
      <c r="G9" s="220">
        <v>5.7735026918962632E-3</v>
      </c>
      <c r="H9" s="220">
        <v>3.3040379335998293E-2</v>
      </c>
      <c r="I9" s="220">
        <v>6.2182527020592161E-2</v>
      </c>
      <c r="J9" s="220">
        <v>9.4868329805051319E-2</v>
      </c>
      <c r="K9" s="220">
        <v>7.3484692283495301E-2</v>
      </c>
      <c r="L9" s="220">
        <v>5.0000000000000044E-3</v>
      </c>
      <c r="M9" s="220">
        <v>2.6299556396765924E-2</v>
      </c>
      <c r="N9" s="221" t="s">
        <v>179</v>
      </c>
      <c r="O9" s="221" t="s">
        <v>179</v>
      </c>
      <c r="P9" s="220">
        <v>9.5742710775633802E-2</v>
      </c>
      <c r="Q9" s="220">
        <v>0.42426406871192818</v>
      </c>
      <c r="R9" s="220">
        <v>2.6457513110645907</v>
      </c>
      <c r="S9" s="220">
        <v>0.51961524227066325</v>
      </c>
      <c r="T9" s="222"/>
      <c r="U9" s="220">
        <v>5.7735026918962699E-2</v>
      </c>
      <c r="V9" s="220">
        <v>3.7749172176353749</v>
      </c>
      <c r="W9" s="220">
        <v>0.48304589153964794</v>
      </c>
      <c r="X9" s="220">
        <v>1.9148542155126762</v>
      </c>
      <c r="Y9" s="220">
        <v>0.19148542155126788</v>
      </c>
      <c r="Z9" s="220">
        <v>11.692269525916119</v>
      </c>
      <c r="AA9" s="220">
        <v>0.30463092423455512</v>
      </c>
      <c r="AB9" s="220">
        <v>0.11176612486199328</v>
      </c>
      <c r="AC9" s="220">
        <v>6.8495741960115056E-2</v>
      </c>
      <c r="AD9" s="220">
        <v>0.91469484893414954</v>
      </c>
      <c r="AE9" s="220">
        <v>0.43122886421636419</v>
      </c>
      <c r="AF9" s="220">
        <v>0.36968455021364721</v>
      </c>
      <c r="AG9" s="220">
        <v>7.3708321556433942</v>
      </c>
      <c r="AH9" s="221" t="s">
        <v>179</v>
      </c>
      <c r="AI9" s="220">
        <v>4.898979485566355E-2</v>
      </c>
      <c r="AJ9" s="220">
        <v>0.5</v>
      </c>
      <c r="AK9" s="220">
        <v>5.1881274720911218E-2</v>
      </c>
      <c r="AL9" s="220">
        <v>0.34156502553198731</v>
      </c>
      <c r="AM9" s="220">
        <v>5.1881274720911268</v>
      </c>
      <c r="AN9" s="220">
        <v>0.73936910042729465</v>
      </c>
      <c r="AO9" s="220">
        <v>0.57735026918962573</v>
      </c>
      <c r="AP9" s="220">
        <v>4.9507575177946246E-2</v>
      </c>
      <c r="AQ9" s="220">
        <v>0.13304134695650061</v>
      </c>
      <c r="AR9" s="220">
        <v>0.20928449536456342</v>
      </c>
      <c r="AS9" s="220">
        <v>0.60769372768415686</v>
      </c>
      <c r="AT9" s="220">
        <v>0.66520673478250336</v>
      </c>
      <c r="AU9" s="220">
        <v>0.45419342428822851</v>
      </c>
      <c r="AV9" s="220">
        <v>3.5845734288289677</v>
      </c>
      <c r="AW9" s="221" t="s">
        <v>179</v>
      </c>
      <c r="AX9" s="220">
        <v>1.1547005383792515</v>
      </c>
      <c r="AY9" s="221" t="s">
        <v>179</v>
      </c>
      <c r="AZ9" s="220">
        <v>0.20838665984174704</v>
      </c>
      <c r="BA9" s="220">
        <v>0.26457513110645958</v>
      </c>
      <c r="BB9" s="220">
        <v>5.6862407030773268</v>
      </c>
      <c r="BC9" s="220">
        <v>8.9999999999999983E-2</v>
      </c>
      <c r="BD9" s="220">
        <v>6.8556546004010177E-2</v>
      </c>
      <c r="BE9" s="220">
        <v>0.28722813232690148</v>
      </c>
      <c r="BF9" s="220">
        <v>0.40714452798320466</v>
      </c>
      <c r="BG9" s="220">
        <v>3.499999999999992E-2</v>
      </c>
      <c r="BH9" s="220">
        <v>0.54585559751030577</v>
      </c>
      <c r="BI9" s="220">
        <v>5.4772255750516612</v>
      </c>
      <c r="BJ9" s="221" t="s">
        <v>179</v>
      </c>
      <c r="BK9" s="220">
        <v>0.33166247903553964</v>
      </c>
      <c r="BL9" s="220">
        <v>7.1180521680208705E-2</v>
      </c>
      <c r="BM9" s="220">
        <v>10.711209082078478</v>
      </c>
      <c r="BN9" s="220">
        <v>7.544313531837517</v>
      </c>
    </row>
    <row r="10" spans="1:66" s="58" customFormat="1" ht="15">
      <c r="B10" s="26" t="s">
        <v>378</v>
      </c>
      <c r="C10" s="26"/>
      <c r="D10" s="20">
        <v>0.53735096701479168</v>
      </c>
      <c r="E10" s="20">
        <v>4.7023805603591127</v>
      </c>
      <c r="F10" s="20">
        <v>1.5126006959452176</v>
      </c>
      <c r="G10" s="20">
        <v>8.8823118336865576</v>
      </c>
      <c r="H10" s="20">
        <v>2.0618021426519997</v>
      </c>
      <c r="I10" s="20">
        <v>1.7715819663986374</v>
      </c>
      <c r="J10" s="20">
        <v>2.6062727968420694</v>
      </c>
      <c r="K10" s="20">
        <v>4.4807739197253227</v>
      </c>
      <c r="L10" s="20">
        <v>1.2903225806451621</v>
      </c>
      <c r="M10" s="217">
        <v>24.464703624898533</v>
      </c>
      <c r="N10" s="216" t="s">
        <v>179</v>
      </c>
      <c r="O10" s="216" t="s">
        <v>179</v>
      </c>
      <c r="P10" s="217">
        <v>54.71012044321931</v>
      </c>
      <c r="Q10" s="217">
        <v>21.213203435596409</v>
      </c>
      <c r="R10" s="20">
        <v>0.54495392606891668</v>
      </c>
      <c r="S10" s="217">
        <v>37.115374447904514</v>
      </c>
      <c r="U10" s="217">
        <v>34.641016151377627</v>
      </c>
      <c r="V10" s="20">
        <v>8.9347153080127217</v>
      </c>
      <c r="W10" s="20">
        <v>4.9290397095882437</v>
      </c>
      <c r="X10" s="20">
        <v>3.1650482901035968</v>
      </c>
      <c r="Y10" s="217">
        <v>20.156360163291357</v>
      </c>
      <c r="Z10" s="217">
        <v>75.800774884383273</v>
      </c>
      <c r="AA10" s="217">
        <v>13.973895607089684</v>
      </c>
      <c r="AB10" s="20">
        <v>8.6472823877751086</v>
      </c>
      <c r="AC10" s="20">
        <v>8.0820934466212453</v>
      </c>
      <c r="AD10" s="20">
        <v>6.5569523221085984</v>
      </c>
      <c r="AE10" s="217">
        <v>15.839444048351304</v>
      </c>
      <c r="AF10" s="217">
        <v>67.215372766117667</v>
      </c>
      <c r="AG10" s="217">
        <v>55.524159364545348</v>
      </c>
      <c r="AH10" s="216" t="s">
        <v>179</v>
      </c>
      <c r="AI10" s="217">
        <v>10.649955403405119</v>
      </c>
      <c r="AJ10" s="20">
        <v>2.5974025974025974</v>
      </c>
      <c r="AK10" s="217">
        <v>30.973895355767887</v>
      </c>
      <c r="AL10" s="217">
        <v>18.462974353080398</v>
      </c>
      <c r="AM10" s="217">
        <v>59.292885395327168</v>
      </c>
      <c r="AN10" s="20">
        <v>3.6422123173758361</v>
      </c>
      <c r="AO10" s="20">
        <v>1.9571195565750026</v>
      </c>
      <c r="AP10" s="217">
        <v>19.606960466513364</v>
      </c>
      <c r="AQ10" s="20">
        <v>3.5242740915629303</v>
      </c>
      <c r="AR10" s="20">
        <v>5.7338217908099569</v>
      </c>
      <c r="AS10" s="20">
        <v>7.4724098085970718</v>
      </c>
      <c r="AT10" s="20">
        <v>4.2168414249287052</v>
      </c>
      <c r="AU10" s="20">
        <v>8.1433155408019449</v>
      </c>
      <c r="AV10" s="20">
        <v>8.5704086762198859</v>
      </c>
      <c r="AW10" s="216" t="s">
        <v>179</v>
      </c>
      <c r="AX10" s="217">
        <v>14.433756729740644</v>
      </c>
      <c r="AY10" s="216" t="s">
        <v>179</v>
      </c>
      <c r="AZ10" s="20">
        <v>5.5311654901591778</v>
      </c>
      <c r="BA10" s="217">
        <v>31.126486012524659</v>
      </c>
      <c r="BB10" s="20">
        <v>1.3458557877106099</v>
      </c>
      <c r="BC10" s="217">
        <v>23.999999999999996</v>
      </c>
      <c r="BD10" s="217">
        <v>19.871462609858021</v>
      </c>
      <c r="BE10" s="217">
        <v>45.956501172304236</v>
      </c>
      <c r="BF10" s="217">
        <v>11.169945898030308</v>
      </c>
      <c r="BG10" s="217">
        <v>24.561403508771871</v>
      </c>
      <c r="BH10" s="217">
        <v>46.554848401731832</v>
      </c>
      <c r="BI10" s="20">
        <v>8.0547434927230306</v>
      </c>
      <c r="BJ10" s="216" t="s">
        <v>179</v>
      </c>
      <c r="BK10" s="20">
        <v>2.846888232064718</v>
      </c>
      <c r="BL10" s="20">
        <v>6.1896105808877122</v>
      </c>
      <c r="BM10" s="217">
        <v>28.224529860549353</v>
      </c>
      <c r="BN10" s="20">
        <v>4.367185836085393</v>
      </c>
    </row>
    <row r="11" spans="1:66" s="58" customFormat="1" ht="15.6" thickBot="1">
      <c r="A11" s="60"/>
      <c r="B11" s="56" t="s">
        <v>379</v>
      </c>
      <c r="C11" s="56"/>
      <c r="D11" s="64">
        <v>-1.175580915715666</v>
      </c>
      <c r="E11" s="64">
        <v>2.9045643153526939</v>
      </c>
      <c r="F11" s="64">
        <v>5.1451187335092419</v>
      </c>
      <c r="G11" s="64">
        <v>1.5625000000000013</v>
      </c>
      <c r="H11" s="64">
        <v>-0.46583850931677401</v>
      </c>
      <c r="I11" s="64">
        <v>3.2352941176470549</v>
      </c>
      <c r="J11" s="64">
        <v>4.297994269340971</v>
      </c>
      <c r="K11" s="218">
        <v>15.492957746478888</v>
      </c>
      <c r="L11" s="64">
        <v>4.1666666666666856</v>
      </c>
      <c r="M11" s="218">
        <v>-11.885245901639344</v>
      </c>
      <c r="N11" s="170" t="s">
        <v>179</v>
      </c>
      <c r="O11" s="170" t="s">
        <v>179</v>
      </c>
      <c r="P11" s="170" t="s">
        <v>179</v>
      </c>
      <c r="Q11" s="170" t="s">
        <v>179</v>
      </c>
      <c r="R11" s="64">
        <v>5.3145336225596527</v>
      </c>
      <c r="S11" s="218">
        <v>52.173913043478272</v>
      </c>
      <c r="T11" s="60"/>
      <c r="U11" s="170" t="s">
        <v>179</v>
      </c>
      <c r="V11" s="218">
        <v>13.575268817204291</v>
      </c>
      <c r="W11" s="64">
        <v>-1.3091641490432933</v>
      </c>
      <c r="X11" s="64">
        <v>-8.3333333333333321</v>
      </c>
      <c r="Y11" s="218">
        <v>53.225806451612897</v>
      </c>
      <c r="Z11" s="170" t="s">
        <v>179</v>
      </c>
      <c r="AA11" s="64">
        <v>7.9207920792079278</v>
      </c>
      <c r="AB11" s="218">
        <v>15.401785714285701</v>
      </c>
      <c r="AC11" s="64">
        <v>-3.6931818181818148</v>
      </c>
      <c r="AD11" s="64">
        <v>-1.0638297872340452</v>
      </c>
      <c r="AE11" s="64">
        <v>4.7115384615384466</v>
      </c>
      <c r="AF11" s="170" t="s">
        <v>179</v>
      </c>
      <c r="AG11" s="218">
        <v>222.99270072992695</v>
      </c>
      <c r="AH11" s="170" t="s">
        <v>179</v>
      </c>
      <c r="AI11" s="218">
        <v>14.999999999999986</v>
      </c>
      <c r="AJ11" s="64">
        <v>-2.2842639593908594</v>
      </c>
      <c r="AK11" s="64">
        <v>4.6875000000000044</v>
      </c>
      <c r="AL11" s="170" t="s">
        <v>179</v>
      </c>
      <c r="AM11" s="218">
        <v>61.43911439114391</v>
      </c>
      <c r="AN11" s="64">
        <v>8.5561497326203089</v>
      </c>
      <c r="AO11" s="64">
        <v>-3.9087947882736134</v>
      </c>
      <c r="AP11" s="170" t="s">
        <v>179</v>
      </c>
      <c r="AQ11" s="170" t="s">
        <v>179</v>
      </c>
      <c r="AR11" s="170" t="s">
        <v>179</v>
      </c>
      <c r="AS11" s="170" t="s">
        <v>179</v>
      </c>
      <c r="AT11" s="64"/>
      <c r="AU11" s="218">
        <v>15.956340956340979</v>
      </c>
      <c r="AV11" s="218">
        <v>24.850746268656724</v>
      </c>
      <c r="AW11" s="170" t="s">
        <v>179</v>
      </c>
      <c r="AX11" s="218">
        <v>-12.758996728462376</v>
      </c>
      <c r="AY11" s="170" t="s">
        <v>179</v>
      </c>
      <c r="AZ11" s="218">
        <v>13.138138138138139</v>
      </c>
      <c r="BA11" s="170" t="s">
        <v>179</v>
      </c>
      <c r="BB11" s="64">
        <v>4.5792079207920793</v>
      </c>
      <c r="BC11" s="218">
        <v>20.967741935483872</v>
      </c>
      <c r="BD11" s="64">
        <v>-4.1666666666666554</v>
      </c>
      <c r="BE11" s="170" t="s">
        <v>179</v>
      </c>
      <c r="BF11" s="218">
        <v>12.848297213622278</v>
      </c>
      <c r="BG11" s="218">
        <v>-10.937499999999991</v>
      </c>
      <c r="BH11" s="218">
        <v>58.445945945945965</v>
      </c>
      <c r="BI11" s="218">
        <v>13.333333333333334</v>
      </c>
      <c r="BJ11" s="170" t="s">
        <v>179</v>
      </c>
      <c r="BK11" s="64">
        <v>2.1929824561403506</v>
      </c>
      <c r="BL11" s="64">
        <v>7.4766355140186977</v>
      </c>
      <c r="BM11" s="170" t="s">
        <v>179</v>
      </c>
      <c r="BN11" s="64">
        <v>8.6477987421383649</v>
      </c>
    </row>
    <row r="12" spans="1:66" s="58" customFormat="1" ht="15">
      <c r="A12" s="73" t="s">
        <v>812</v>
      </c>
      <c r="B12" s="11"/>
      <c r="C12" s="11"/>
      <c r="D12" s="74"/>
      <c r="H12" s="63"/>
      <c r="M12" s="63"/>
      <c r="R12" s="67"/>
      <c r="S12" s="63"/>
      <c r="V12" s="67"/>
      <c r="W12" s="63"/>
      <c r="X12" s="67"/>
      <c r="Y12" s="63"/>
      <c r="Z12" s="67"/>
      <c r="AD12" s="63"/>
      <c r="AF12" s="63"/>
      <c r="AG12" s="63"/>
      <c r="AH12" s="63"/>
      <c r="AJ12" s="67"/>
      <c r="AM12" s="67"/>
      <c r="AN12" s="63"/>
      <c r="AO12" s="67"/>
      <c r="AP12" s="20"/>
      <c r="AQ12" s="68"/>
      <c r="AR12" s="20"/>
      <c r="AS12" s="68"/>
      <c r="AT12" s="21"/>
      <c r="AU12" s="21"/>
      <c r="AV12" s="68"/>
      <c r="AW12" s="20"/>
      <c r="AX12" s="21"/>
      <c r="AY12" s="68"/>
      <c r="AZ12" s="68"/>
      <c r="BA12" s="68"/>
      <c r="BB12" s="68"/>
      <c r="BC12" s="68"/>
      <c r="BD12" s="68"/>
      <c r="BE12" s="21"/>
      <c r="BF12" s="68"/>
      <c r="BG12" s="68"/>
      <c r="BH12" s="68"/>
      <c r="BI12" s="21"/>
      <c r="BJ12" s="21"/>
      <c r="BK12" s="12"/>
      <c r="BL12" s="12"/>
      <c r="BM12" s="12"/>
      <c r="BN12" s="12"/>
    </row>
    <row r="13" spans="1:66" s="58" customFormat="1" ht="15">
      <c r="A13" s="12" t="s">
        <v>813</v>
      </c>
      <c r="B13" s="11"/>
      <c r="C13" s="11"/>
      <c r="D13" s="74"/>
      <c r="H13" s="63"/>
      <c r="M13" s="63"/>
      <c r="R13" s="67"/>
      <c r="S13" s="63"/>
      <c r="V13" s="67"/>
      <c r="W13" s="63"/>
      <c r="X13" s="67"/>
      <c r="Y13" s="63"/>
      <c r="Z13" s="67"/>
      <c r="AD13" s="63"/>
      <c r="AF13" s="63"/>
      <c r="AG13" s="63"/>
      <c r="AH13" s="63"/>
      <c r="AJ13" s="67"/>
      <c r="AM13" s="67"/>
      <c r="AN13" s="63"/>
      <c r="AO13" s="67"/>
      <c r="AP13" s="20"/>
      <c r="AQ13" s="68"/>
      <c r="AR13" s="20"/>
      <c r="AS13" s="68"/>
      <c r="AT13" s="21"/>
      <c r="AU13" s="21"/>
      <c r="AV13" s="68"/>
      <c r="AW13" s="20"/>
      <c r="AX13" s="21"/>
      <c r="AY13" s="68"/>
      <c r="AZ13" s="68"/>
      <c r="BA13" s="68"/>
      <c r="BB13" s="68"/>
      <c r="BC13" s="68"/>
      <c r="BD13" s="68"/>
      <c r="BE13" s="21"/>
      <c r="BF13" s="68"/>
      <c r="BG13" s="68"/>
      <c r="BH13" s="68"/>
      <c r="BI13" s="21"/>
      <c r="BJ13" s="21"/>
      <c r="BK13" s="12"/>
      <c r="BL13" s="12"/>
      <c r="BM13" s="12"/>
      <c r="BN13" s="12"/>
    </row>
    <row r="14" spans="1:66" s="58" customFormat="1">
      <c r="A14" s="8"/>
      <c r="B14" s="11"/>
      <c r="C14" s="11"/>
      <c r="D14" s="75"/>
      <c r="H14" s="63"/>
      <c r="M14" s="63"/>
      <c r="R14" s="67"/>
      <c r="S14" s="63"/>
      <c r="V14" s="67"/>
      <c r="W14" s="63"/>
      <c r="X14" s="67"/>
      <c r="Y14" s="63"/>
      <c r="Z14" s="67"/>
      <c r="AD14" s="63"/>
      <c r="AF14" s="63"/>
      <c r="AG14" s="63"/>
      <c r="AH14" s="63"/>
      <c r="AJ14" s="67"/>
      <c r="AM14" s="67"/>
      <c r="AN14" s="63"/>
      <c r="AO14" s="67"/>
      <c r="AP14" s="20"/>
      <c r="AQ14" s="68"/>
      <c r="AR14" s="20"/>
      <c r="AS14" s="68"/>
      <c r="AT14" s="21"/>
      <c r="AU14" s="21"/>
      <c r="AV14" s="68"/>
      <c r="AW14" s="20"/>
      <c r="AX14" s="21"/>
      <c r="AY14" s="68"/>
      <c r="AZ14" s="68"/>
      <c r="BA14" s="68"/>
      <c r="BB14" s="68"/>
      <c r="BC14" s="68"/>
      <c r="BD14" s="68"/>
      <c r="BE14" s="21"/>
      <c r="BF14" s="68"/>
      <c r="BG14" s="68"/>
      <c r="BH14" s="68"/>
      <c r="BI14" s="21"/>
      <c r="BJ14" s="21"/>
      <c r="BK14" s="12"/>
      <c r="BL14" s="12"/>
      <c r="BM14" s="12"/>
      <c r="BN14" s="12"/>
    </row>
    <row r="15" spans="1:66" s="58" customFormat="1">
      <c r="A15" s="8"/>
      <c r="B15" s="11"/>
      <c r="C15" s="11"/>
      <c r="D15" s="74"/>
      <c r="H15" s="63"/>
      <c r="M15" s="63"/>
      <c r="R15" s="67"/>
      <c r="S15" s="63"/>
      <c r="V15" s="67"/>
      <c r="W15" s="63"/>
      <c r="X15" s="67"/>
      <c r="Y15" s="63"/>
      <c r="Z15" s="67"/>
      <c r="AD15" s="63"/>
      <c r="AF15" s="63"/>
      <c r="AG15" s="63"/>
      <c r="AH15" s="63"/>
      <c r="AJ15" s="67"/>
      <c r="AM15" s="67"/>
      <c r="AN15" s="63"/>
      <c r="AO15" s="67"/>
      <c r="AP15" s="20"/>
      <c r="AQ15" s="68"/>
      <c r="AR15" s="20"/>
      <c r="AS15" s="68"/>
      <c r="AT15" s="21"/>
      <c r="AU15" s="21"/>
      <c r="AV15" s="68"/>
      <c r="AW15" s="20"/>
      <c r="AX15" s="21"/>
      <c r="AY15" s="68"/>
      <c r="AZ15" s="68"/>
      <c r="BA15" s="68"/>
      <c r="BB15" s="68"/>
      <c r="BC15" s="68"/>
      <c r="BD15" s="68"/>
      <c r="BE15" s="21"/>
      <c r="BF15" s="68"/>
      <c r="BG15" s="68"/>
      <c r="BH15" s="68"/>
      <c r="BI15" s="21"/>
      <c r="BJ15" s="21"/>
      <c r="BK15" s="12"/>
      <c r="BL15" s="12"/>
      <c r="BM15" s="12"/>
      <c r="BN15" s="12"/>
    </row>
    <row r="16" spans="1:66" s="58" customFormat="1">
      <c r="A16" s="8"/>
      <c r="B16" s="11"/>
      <c r="C16" s="11"/>
      <c r="D16" s="74"/>
      <c r="H16" s="63"/>
      <c r="M16" s="63"/>
      <c r="R16" s="67"/>
      <c r="S16" s="63"/>
      <c r="V16" s="67"/>
      <c r="W16" s="63"/>
      <c r="X16" s="67"/>
      <c r="Y16" s="63"/>
      <c r="Z16" s="67"/>
      <c r="AD16" s="63"/>
      <c r="AF16" s="63"/>
      <c r="AG16" s="63"/>
      <c r="AH16" s="63"/>
      <c r="AJ16" s="67"/>
      <c r="AM16" s="67"/>
      <c r="AN16" s="63"/>
      <c r="AO16" s="67"/>
      <c r="AP16" s="20"/>
      <c r="AQ16" s="68"/>
      <c r="AR16" s="20"/>
      <c r="AS16" s="68"/>
      <c r="AT16" s="21"/>
      <c r="AU16" s="21"/>
      <c r="AV16" s="68"/>
      <c r="AW16" s="20"/>
      <c r="AX16" s="21"/>
      <c r="AY16" s="68"/>
      <c r="AZ16" s="68"/>
      <c r="BA16" s="68"/>
      <c r="BB16" s="68"/>
      <c r="BC16" s="68"/>
      <c r="BD16" s="68"/>
      <c r="BE16" s="21"/>
      <c r="BF16" s="68"/>
      <c r="BG16" s="68"/>
      <c r="BH16" s="68"/>
      <c r="BI16" s="21"/>
      <c r="BJ16" s="21"/>
      <c r="BK16" s="12"/>
      <c r="BL16" s="12"/>
      <c r="BM16" s="12"/>
      <c r="BN16" s="12"/>
    </row>
    <row r="17" spans="1:66" s="58" customFormat="1">
      <c r="A17" s="8"/>
      <c r="B17" s="11"/>
      <c r="C17" s="11"/>
      <c r="D17" s="74"/>
      <c r="H17" s="63"/>
      <c r="M17" s="63"/>
      <c r="R17" s="67"/>
      <c r="S17" s="63"/>
      <c r="V17" s="67"/>
      <c r="W17" s="63"/>
      <c r="X17" s="67"/>
      <c r="Y17" s="63"/>
      <c r="Z17" s="67"/>
      <c r="AD17" s="63"/>
      <c r="AF17" s="63"/>
      <c r="AG17" s="63"/>
      <c r="AH17" s="63"/>
      <c r="AJ17" s="67"/>
      <c r="AM17" s="67"/>
      <c r="AN17" s="63"/>
      <c r="AO17" s="67"/>
      <c r="AP17" s="20"/>
      <c r="AQ17" s="68"/>
      <c r="AR17" s="20"/>
      <c r="AS17" s="68"/>
      <c r="AT17" s="21"/>
      <c r="AU17" s="21"/>
      <c r="AV17" s="68"/>
      <c r="AW17" s="20"/>
      <c r="AX17" s="21"/>
      <c r="AY17" s="68"/>
      <c r="AZ17" s="68"/>
      <c r="BA17" s="68"/>
      <c r="BB17" s="68"/>
      <c r="BC17" s="68"/>
      <c r="BD17" s="68"/>
      <c r="BE17" s="21"/>
      <c r="BF17" s="68"/>
      <c r="BG17" s="68"/>
      <c r="BH17" s="68"/>
      <c r="BI17" s="21"/>
      <c r="BJ17" s="21"/>
      <c r="BK17" s="12"/>
      <c r="BL17" s="12"/>
      <c r="BM17" s="12"/>
      <c r="BN17" s="12"/>
    </row>
    <row r="18" spans="1:66" s="58" customFormat="1">
      <c r="A18" s="8"/>
      <c r="B18" s="11"/>
      <c r="C18" s="11"/>
      <c r="D18" s="74"/>
      <c r="H18" s="63"/>
      <c r="M18" s="63"/>
      <c r="R18" s="67"/>
      <c r="S18" s="63"/>
      <c r="V18" s="67"/>
      <c r="W18" s="63"/>
      <c r="X18" s="67"/>
      <c r="Y18" s="63"/>
      <c r="Z18" s="67"/>
      <c r="AD18" s="63"/>
      <c r="AF18" s="63"/>
      <c r="AG18" s="63"/>
      <c r="AH18" s="63"/>
      <c r="AJ18" s="67"/>
      <c r="AM18" s="67"/>
      <c r="AN18" s="63"/>
      <c r="AO18" s="67"/>
      <c r="AP18" s="20"/>
      <c r="AQ18" s="68"/>
      <c r="AR18" s="20"/>
      <c r="AS18" s="68"/>
      <c r="AT18" s="21"/>
      <c r="AU18" s="21"/>
      <c r="AV18" s="68"/>
      <c r="AW18" s="20"/>
      <c r="AX18" s="21"/>
      <c r="AY18" s="68"/>
      <c r="AZ18" s="68"/>
      <c r="BA18" s="68"/>
      <c r="BB18" s="68"/>
      <c r="BC18" s="68"/>
      <c r="BD18" s="68"/>
      <c r="BE18" s="21"/>
      <c r="BF18" s="68"/>
      <c r="BG18" s="68"/>
      <c r="BH18" s="68"/>
      <c r="BI18" s="21"/>
      <c r="BJ18" s="21"/>
      <c r="BK18" s="12"/>
      <c r="BL18" s="12"/>
      <c r="BM18" s="12"/>
      <c r="BN18" s="12"/>
    </row>
    <row r="19" spans="1:66" s="58" customFormat="1">
      <c r="A19" s="8"/>
      <c r="B19" s="11"/>
      <c r="C19" s="11"/>
      <c r="D19" s="74"/>
      <c r="H19" s="63"/>
      <c r="M19" s="63"/>
      <c r="R19" s="67"/>
      <c r="S19" s="63"/>
      <c r="V19" s="67"/>
      <c r="W19" s="63"/>
      <c r="X19" s="67"/>
      <c r="Y19" s="63"/>
      <c r="Z19" s="67"/>
      <c r="AD19" s="63"/>
      <c r="AF19" s="63"/>
      <c r="AG19" s="63"/>
      <c r="AH19" s="63"/>
      <c r="AJ19" s="67"/>
      <c r="AM19" s="67"/>
      <c r="AN19" s="63"/>
      <c r="AO19" s="67"/>
      <c r="AP19" s="20"/>
      <c r="AQ19" s="68"/>
      <c r="AR19" s="20"/>
      <c r="AS19" s="68"/>
      <c r="AT19" s="21"/>
      <c r="AU19" s="21"/>
      <c r="AV19" s="68"/>
      <c r="AW19" s="20"/>
      <c r="AX19" s="21"/>
      <c r="AY19" s="68"/>
      <c r="AZ19" s="68"/>
      <c r="BA19" s="68"/>
      <c r="BB19" s="68"/>
      <c r="BC19" s="68"/>
      <c r="BD19" s="68"/>
      <c r="BE19" s="21"/>
      <c r="BF19" s="68"/>
      <c r="BG19" s="68"/>
      <c r="BH19" s="68"/>
      <c r="BI19" s="21"/>
      <c r="BJ19" s="21"/>
      <c r="BK19" s="12"/>
      <c r="BL19" s="12"/>
      <c r="BM19" s="12"/>
      <c r="BN19" s="12"/>
    </row>
    <row r="20" spans="1:66" s="58" customFormat="1">
      <c r="A20" s="8"/>
      <c r="B20" s="11"/>
      <c r="C20" s="11"/>
      <c r="D20" s="74"/>
      <c r="H20" s="63"/>
      <c r="M20" s="63"/>
      <c r="R20" s="67"/>
      <c r="S20" s="63"/>
      <c r="V20" s="67"/>
      <c r="W20" s="63"/>
      <c r="X20" s="67"/>
      <c r="Y20" s="63"/>
      <c r="Z20" s="67"/>
      <c r="AD20" s="63"/>
      <c r="AF20" s="63"/>
      <c r="AG20" s="63"/>
      <c r="AH20" s="63"/>
      <c r="AJ20" s="67"/>
      <c r="AM20" s="67"/>
      <c r="AN20" s="63"/>
      <c r="AO20" s="67"/>
      <c r="AP20" s="20"/>
      <c r="AQ20" s="68"/>
      <c r="AR20" s="20"/>
      <c r="AS20" s="68"/>
      <c r="AT20" s="21"/>
      <c r="AU20" s="21"/>
      <c r="AV20" s="68"/>
      <c r="AW20" s="20"/>
      <c r="AX20" s="21"/>
      <c r="AY20" s="68"/>
      <c r="AZ20" s="68"/>
      <c r="BA20" s="68"/>
      <c r="BB20" s="68"/>
      <c r="BC20" s="68"/>
      <c r="BD20" s="68"/>
      <c r="BE20" s="21"/>
      <c r="BF20" s="68"/>
      <c r="BG20" s="68"/>
      <c r="BH20" s="68"/>
      <c r="BI20" s="21"/>
      <c r="BJ20" s="21"/>
      <c r="BK20" s="12"/>
      <c r="BL20" s="12"/>
      <c r="BM20" s="12"/>
      <c r="BN20" s="12"/>
    </row>
    <row r="21" spans="1:66" s="58" customFormat="1">
      <c r="A21" s="8"/>
      <c r="B21" s="11"/>
      <c r="C21" s="11"/>
      <c r="D21" s="74"/>
      <c r="H21" s="63"/>
      <c r="M21" s="63"/>
      <c r="R21" s="67"/>
      <c r="S21" s="63"/>
      <c r="V21" s="67"/>
      <c r="W21" s="63"/>
      <c r="X21" s="67"/>
      <c r="Y21" s="63"/>
      <c r="Z21" s="67"/>
      <c r="AD21" s="63"/>
      <c r="AF21" s="63"/>
      <c r="AG21" s="63"/>
      <c r="AH21" s="63"/>
      <c r="AJ21" s="67"/>
      <c r="AM21" s="67"/>
      <c r="AN21" s="63"/>
      <c r="AO21" s="67"/>
      <c r="AP21" s="20"/>
      <c r="AQ21" s="68"/>
      <c r="AR21" s="20"/>
      <c r="AS21" s="68"/>
      <c r="AT21" s="21"/>
      <c r="AU21" s="21"/>
      <c r="AV21" s="68"/>
      <c r="AW21" s="20"/>
      <c r="AX21" s="21"/>
      <c r="AY21" s="68"/>
      <c r="AZ21" s="68"/>
      <c r="BA21" s="68"/>
      <c r="BB21" s="68"/>
      <c r="BC21" s="68"/>
      <c r="BD21" s="68"/>
      <c r="BE21" s="21"/>
      <c r="BF21" s="68"/>
      <c r="BG21" s="68"/>
      <c r="BH21" s="68"/>
      <c r="BI21" s="21"/>
      <c r="BJ21" s="21"/>
      <c r="BK21" s="12"/>
      <c r="BL21" s="12"/>
      <c r="BM21" s="12"/>
      <c r="BN21" s="12"/>
    </row>
    <row r="22" spans="1:66" s="58" customFormat="1">
      <c r="A22" s="8"/>
      <c r="B22" s="11"/>
      <c r="C22" s="11"/>
      <c r="D22" s="74"/>
      <c r="H22" s="63"/>
      <c r="M22" s="63"/>
      <c r="R22" s="67"/>
      <c r="S22" s="63"/>
      <c r="V22" s="67"/>
      <c r="W22" s="63"/>
      <c r="X22" s="67"/>
      <c r="Y22" s="63"/>
      <c r="Z22" s="67"/>
      <c r="AD22" s="63"/>
      <c r="AF22" s="63"/>
      <c r="AG22" s="63"/>
      <c r="AH22" s="63"/>
      <c r="AJ22" s="67"/>
      <c r="AM22" s="67"/>
      <c r="AN22" s="63"/>
      <c r="AO22" s="67"/>
      <c r="AP22" s="20"/>
      <c r="AQ22" s="68"/>
      <c r="AR22" s="20"/>
      <c r="AS22" s="68"/>
      <c r="AT22" s="21"/>
      <c r="AU22" s="21"/>
      <c r="AV22" s="68"/>
      <c r="AW22" s="20"/>
      <c r="AX22" s="21"/>
      <c r="AY22" s="68"/>
      <c r="AZ22" s="68"/>
      <c r="BA22" s="68"/>
      <c r="BB22" s="68"/>
      <c r="BC22" s="68"/>
      <c r="BD22" s="68"/>
      <c r="BE22" s="21"/>
      <c r="BF22" s="68"/>
      <c r="BG22" s="68"/>
      <c r="BH22" s="68"/>
      <c r="BI22" s="21"/>
      <c r="BJ22" s="21"/>
      <c r="BK22" s="12"/>
      <c r="BL22" s="12"/>
      <c r="BM22" s="12"/>
      <c r="BN22" s="12"/>
    </row>
    <row r="23" spans="1:66" s="58" customFormat="1">
      <c r="A23" s="8"/>
      <c r="B23" s="11"/>
      <c r="C23" s="11"/>
      <c r="D23" s="74"/>
      <c r="H23" s="63"/>
      <c r="M23" s="63"/>
      <c r="R23" s="67"/>
      <c r="S23" s="63"/>
      <c r="V23" s="67"/>
      <c r="W23" s="63"/>
      <c r="X23" s="67"/>
      <c r="Y23" s="63"/>
      <c r="Z23" s="67"/>
      <c r="AD23" s="63"/>
      <c r="AF23" s="63"/>
      <c r="AG23" s="63"/>
      <c r="AH23" s="63"/>
      <c r="AJ23" s="67"/>
      <c r="AM23" s="67"/>
      <c r="AN23" s="63"/>
      <c r="AO23" s="67"/>
      <c r="AP23" s="20"/>
      <c r="AQ23" s="68"/>
      <c r="AR23" s="20"/>
      <c r="AS23" s="68"/>
      <c r="AT23" s="21"/>
      <c r="AU23" s="21"/>
      <c r="AV23" s="68"/>
      <c r="AW23" s="20"/>
      <c r="AX23" s="21"/>
      <c r="AY23" s="68"/>
      <c r="AZ23" s="68"/>
      <c r="BA23" s="68"/>
      <c r="BB23" s="68"/>
      <c r="BC23" s="68"/>
      <c r="BD23" s="68"/>
      <c r="BE23" s="21"/>
      <c r="BF23" s="68"/>
      <c r="BG23" s="68"/>
      <c r="BH23" s="68"/>
      <c r="BI23" s="21"/>
      <c r="BJ23" s="21"/>
      <c r="BK23" s="12"/>
      <c r="BL23" s="12"/>
      <c r="BM23" s="12"/>
      <c r="BN23" s="12"/>
    </row>
    <row r="24" spans="1:66">
      <c r="A24" s="8"/>
      <c r="B24" s="11"/>
      <c r="C24" s="11"/>
      <c r="D24" s="74"/>
    </row>
    <row r="25" spans="1:66">
      <c r="A25" s="8"/>
      <c r="B25" s="11"/>
      <c r="C25" s="11"/>
      <c r="D25" s="74"/>
    </row>
    <row r="26" spans="1:66" s="11" customFormat="1">
      <c r="A26" s="8"/>
      <c r="D26" s="74"/>
      <c r="E26" s="58"/>
      <c r="F26" s="58"/>
      <c r="G26" s="58"/>
      <c r="H26" s="63"/>
      <c r="I26" s="58"/>
      <c r="J26" s="58"/>
      <c r="K26" s="58"/>
      <c r="L26" s="58"/>
      <c r="M26" s="63"/>
      <c r="N26" s="58"/>
      <c r="O26" s="58"/>
      <c r="P26" s="58"/>
      <c r="Q26" s="58"/>
      <c r="R26" s="67"/>
      <c r="S26" s="63"/>
      <c r="T26" s="58"/>
      <c r="U26" s="58"/>
      <c r="V26" s="67"/>
      <c r="W26" s="63"/>
      <c r="X26" s="67"/>
      <c r="Y26" s="63"/>
      <c r="Z26" s="67"/>
      <c r="AA26" s="58"/>
      <c r="AB26" s="58"/>
      <c r="AC26" s="58"/>
      <c r="AD26" s="63"/>
      <c r="AE26" s="58"/>
      <c r="AF26" s="63"/>
      <c r="AG26" s="63"/>
      <c r="AH26" s="63"/>
      <c r="AI26" s="58"/>
      <c r="AJ26" s="67"/>
      <c r="AK26" s="58"/>
      <c r="AL26" s="58"/>
      <c r="AM26" s="67"/>
      <c r="AN26" s="63"/>
      <c r="AO26" s="67"/>
      <c r="AP26" s="20"/>
      <c r="AQ26" s="68"/>
      <c r="AR26" s="20"/>
      <c r="AS26" s="68"/>
      <c r="AT26" s="21"/>
      <c r="AU26" s="21"/>
      <c r="AV26" s="68"/>
      <c r="AW26" s="20"/>
      <c r="AX26" s="21"/>
      <c r="AY26" s="68"/>
      <c r="AZ26" s="68"/>
      <c r="BA26" s="68"/>
      <c r="BB26" s="68"/>
      <c r="BC26" s="68"/>
      <c r="BD26" s="68"/>
      <c r="BE26" s="21"/>
      <c r="BF26" s="68"/>
      <c r="BG26" s="68"/>
      <c r="BH26" s="68"/>
      <c r="BI26" s="21"/>
      <c r="BJ26" s="21"/>
    </row>
    <row r="27" spans="1:66" s="11" customFormat="1">
      <c r="A27" s="8"/>
      <c r="D27" s="74"/>
      <c r="E27" s="58"/>
      <c r="F27" s="58"/>
      <c r="G27" s="58"/>
      <c r="H27" s="63"/>
      <c r="I27" s="58"/>
      <c r="J27" s="58"/>
      <c r="K27" s="58"/>
      <c r="L27" s="58"/>
      <c r="M27" s="63"/>
      <c r="N27" s="58"/>
      <c r="O27" s="58"/>
      <c r="P27" s="58"/>
      <c r="Q27" s="58"/>
      <c r="R27" s="67"/>
      <c r="S27" s="63"/>
      <c r="T27" s="58"/>
      <c r="U27" s="58"/>
      <c r="V27" s="67"/>
      <c r="W27" s="63"/>
      <c r="X27" s="67"/>
      <c r="Y27" s="63"/>
      <c r="Z27" s="67"/>
      <c r="AA27" s="58"/>
      <c r="AB27" s="58"/>
      <c r="AC27" s="58"/>
      <c r="AD27" s="63"/>
      <c r="AE27" s="58"/>
      <c r="AF27" s="63"/>
      <c r="AG27" s="63"/>
      <c r="AH27" s="63"/>
      <c r="AI27" s="58"/>
      <c r="AJ27" s="67"/>
      <c r="AK27" s="58"/>
      <c r="AL27" s="58"/>
      <c r="AM27" s="67"/>
      <c r="AN27" s="63"/>
      <c r="AO27" s="67"/>
      <c r="AP27" s="20"/>
      <c r="AQ27" s="68"/>
      <c r="AR27" s="20"/>
      <c r="AS27" s="68"/>
      <c r="AT27" s="21"/>
      <c r="AU27" s="21"/>
      <c r="AV27" s="68"/>
      <c r="AW27" s="20"/>
      <c r="AX27" s="21"/>
      <c r="AY27" s="68"/>
      <c r="AZ27" s="68"/>
      <c r="BA27" s="68"/>
      <c r="BB27" s="68"/>
      <c r="BC27" s="68"/>
      <c r="BD27" s="68"/>
      <c r="BE27" s="21"/>
      <c r="BF27" s="68"/>
      <c r="BG27" s="68"/>
      <c r="BH27" s="68"/>
      <c r="BI27" s="21"/>
      <c r="BJ27" s="21"/>
    </row>
    <row r="28" spans="1:66">
      <c r="A28" s="8"/>
      <c r="B28" s="11"/>
      <c r="C28" s="11"/>
      <c r="D28" s="74"/>
    </row>
    <row r="29" spans="1:66" s="11" customFormat="1">
      <c r="A29" s="8"/>
      <c r="D29" s="74"/>
      <c r="E29" s="58"/>
      <c r="F29" s="58"/>
      <c r="G29" s="58"/>
      <c r="H29" s="63"/>
      <c r="I29" s="58"/>
      <c r="J29" s="58"/>
      <c r="K29" s="58"/>
      <c r="L29" s="58"/>
      <c r="M29" s="63"/>
      <c r="N29" s="58"/>
      <c r="O29" s="58"/>
      <c r="P29" s="58"/>
      <c r="Q29" s="58"/>
      <c r="R29" s="67"/>
      <c r="S29" s="63"/>
      <c r="T29" s="58"/>
      <c r="U29" s="58"/>
      <c r="V29" s="67"/>
      <c r="W29" s="63"/>
      <c r="X29" s="67"/>
      <c r="Y29" s="63"/>
      <c r="Z29" s="67"/>
      <c r="AA29" s="58"/>
      <c r="AB29" s="58"/>
      <c r="AC29" s="58"/>
      <c r="AD29" s="63"/>
      <c r="AE29" s="58"/>
      <c r="AF29" s="63"/>
      <c r="AG29" s="63"/>
      <c r="AH29" s="63"/>
      <c r="AI29" s="58"/>
      <c r="AJ29" s="67"/>
      <c r="AK29" s="58"/>
      <c r="AL29" s="58"/>
      <c r="AM29" s="67"/>
      <c r="AN29" s="63"/>
      <c r="AO29" s="67"/>
      <c r="AP29" s="20"/>
      <c r="AQ29" s="68"/>
      <c r="AR29" s="20"/>
      <c r="AS29" s="68"/>
      <c r="AT29" s="21"/>
      <c r="AU29" s="21"/>
      <c r="AV29" s="68"/>
      <c r="AW29" s="20"/>
      <c r="AX29" s="21"/>
      <c r="AY29" s="68"/>
      <c r="AZ29" s="68"/>
      <c r="BA29" s="68"/>
      <c r="BB29" s="68"/>
      <c r="BC29" s="68"/>
      <c r="BD29" s="68"/>
      <c r="BE29" s="21"/>
      <c r="BF29" s="68"/>
      <c r="BG29" s="68"/>
      <c r="BH29" s="68"/>
      <c r="BI29" s="21"/>
      <c r="BJ29" s="21"/>
    </row>
    <row r="30" spans="1:66" s="11" customFormat="1">
      <c r="A30" s="8"/>
      <c r="D30" s="74"/>
      <c r="E30" s="58"/>
      <c r="F30" s="58"/>
      <c r="G30" s="58"/>
      <c r="H30" s="63"/>
      <c r="I30" s="58"/>
      <c r="J30" s="58"/>
      <c r="K30" s="58"/>
      <c r="L30" s="58"/>
      <c r="M30" s="63"/>
      <c r="N30" s="58"/>
      <c r="O30" s="58"/>
      <c r="P30" s="58"/>
      <c r="Q30" s="58"/>
      <c r="R30" s="67"/>
      <c r="S30" s="63"/>
      <c r="T30" s="58"/>
      <c r="U30" s="58"/>
      <c r="V30" s="67"/>
      <c r="W30" s="63"/>
      <c r="X30" s="67"/>
      <c r="Y30" s="63"/>
      <c r="Z30" s="67"/>
      <c r="AA30" s="58"/>
      <c r="AB30" s="58"/>
      <c r="AC30" s="58"/>
      <c r="AD30" s="63"/>
      <c r="AE30" s="58"/>
      <c r="AF30" s="63"/>
      <c r="AG30" s="63"/>
      <c r="AH30" s="63"/>
      <c r="AI30" s="58"/>
      <c r="AJ30" s="67"/>
      <c r="AK30" s="58"/>
      <c r="AL30" s="58"/>
      <c r="AM30" s="67"/>
      <c r="AN30" s="63"/>
      <c r="AO30" s="67"/>
      <c r="AP30" s="20"/>
      <c r="AQ30" s="68"/>
      <c r="AR30" s="20"/>
      <c r="AS30" s="68"/>
      <c r="AT30" s="21"/>
      <c r="AU30" s="21"/>
      <c r="AV30" s="68"/>
      <c r="AW30" s="20"/>
      <c r="AX30" s="21"/>
      <c r="AY30" s="68"/>
      <c r="AZ30" s="68"/>
      <c r="BA30" s="68"/>
      <c r="BB30" s="68"/>
      <c r="BC30" s="68"/>
      <c r="BD30" s="68"/>
      <c r="BE30" s="21"/>
      <c r="BF30" s="68"/>
      <c r="BG30" s="68"/>
      <c r="BH30" s="68"/>
      <c r="BI30" s="21"/>
      <c r="BJ30" s="21"/>
    </row>
    <row r="31" spans="1:66">
      <c r="A31" s="8"/>
      <c r="B31" s="11"/>
      <c r="C31" s="11"/>
    </row>
    <row r="32" spans="1:66" s="11" customFormat="1">
      <c r="A32" s="8"/>
      <c r="D32" s="63"/>
      <c r="E32" s="58"/>
      <c r="F32" s="58"/>
      <c r="G32" s="58"/>
      <c r="H32" s="63"/>
      <c r="I32" s="58"/>
      <c r="J32" s="58"/>
      <c r="K32" s="58"/>
      <c r="L32" s="58"/>
      <c r="M32" s="63"/>
      <c r="N32" s="58"/>
      <c r="O32" s="58"/>
      <c r="P32" s="58"/>
      <c r="Q32" s="58"/>
      <c r="R32" s="67"/>
      <c r="S32" s="63"/>
      <c r="T32" s="58"/>
      <c r="U32" s="58"/>
      <c r="V32" s="67"/>
      <c r="W32" s="63"/>
      <c r="X32" s="67"/>
      <c r="Y32" s="63"/>
      <c r="Z32" s="67"/>
      <c r="AA32" s="58"/>
      <c r="AB32" s="58"/>
      <c r="AC32" s="58"/>
      <c r="AD32" s="63"/>
      <c r="AE32" s="58"/>
      <c r="AF32" s="63"/>
      <c r="AG32" s="63"/>
      <c r="AH32" s="63"/>
      <c r="AI32" s="58"/>
      <c r="AJ32" s="67"/>
      <c r="AK32" s="58"/>
      <c r="AL32" s="58"/>
      <c r="AM32" s="67"/>
      <c r="AN32" s="63"/>
      <c r="AO32" s="67"/>
      <c r="AP32" s="20"/>
      <c r="AQ32" s="68"/>
      <c r="AR32" s="20"/>
      <c r="AS32" s="68"/>
      <c r="AT32" s="21"/>
      <c r="AU32" s="21"/>
      <c r="AV32" s="68"/>
      <c r="AW32" s="20"/>
      <c r="AX32" s="21"/>
      <c r="AY32" s="68"/>
      <c r="AZ32" s="68"/>
      <c r="BA32" s="68"/>
      <c r="BB32" s="68"/>
      <c r="BC32" s="68"/>
      <c r="BD32" s="68"/>
      <c r="BE32" s="21"/>
      <c r="BF32" s="68"/>
      <c r="BG32" s="68"/>
      <c r="BH32" s="68"/>
      <c r="BI32" s="21"/>
      <c r="BJ32" s="21"/>
    </row>
    <row r="33" spans="1:66" s="11" customFormat="1">
      <c r="A33" s="8"/>
      <c r="D33" s="63"/>
      <c r="E33" s="58"/>
      <c r="F33" s="58"/>
      <c r="G33" s="58"/>
      <c r="H33" s="63"/>
      <c r="I33" s="58"/>
      <c r="J33" s="58"/>
      <c r="K33" s="58"/>
      <c r="L33" s="58"/>
      <c r="M33" s="63"/>
      <c r="N33" s="58"/>
      <c r="O33" s="58"/>
      <c r="P33" s="58"/>
      <c r="Q33" s="58"/>
      <c r="R33" s="67"/>
      <c r="S33" s="63"/>
      <c r="T33" s="58"/>
      <c r="U33" s="58"/>
      <c r="V33" s="67"/>
      <c r="W33" s="63"/>
      <c r="X33" s="67"/>
      <c r="Y33" s="63"/>
      <c r="Z33" s="67"/>
      <c r="AA33" s="58"/>
      <c r="AB33" s="58"/>
      <c r="AC33" s="58"/>
      <c r="AD33" s="63"/>
      <c r="AE33" s="58"/>
      <c r="AF33" s="63"/>
      <c r="AG33" s="63"/>
      <c r="AH33" s="63"/>
      <c r="AI33" s="58"/>
      <c r="AJ33" s="67"/>
      <c r="AK33" s="58"/>
      <c r="AL33" s="58"/>
      <c r="AM33" s="67"/>
      <c r="AN33" s="63"/>
      <c r="AO33" s="67"/>
      <c r="AP33" s="20"/>
      <c r="AQ33" s="68"/>
      <c r="AR33" s="20"/>
      <c r="AS33" s="68"/>
      <c r="AT33" s="21"/>
      <c r="AU33" s="21"/>
      <c r="AV33" s="68"/>
      <c r="AW33" s="20"/>
      <c r="AX33" s="21"/>
      <c r="AY33" s="68"/>
      <c r="AZ33" s="68"/>
      <c r="BA33" s="68"/>
      <c r="BB33" s="68"/>
      <c r="BC33" s="68"/>
      <c r="BD33" s="68"/>
      <c r="BE33" s="21"/>
      <c r="BF33" s="68"/>
      <c r="BG33" s="68"/>
      <c r="BH33" s="68"/>
      <c r="BI33" s="21"/>
      <c r="BJ33" s="21"/>
    </row>
    <row r="34" spans="1:66">
      <c r="A34" s="8"/>
      <c r="B34" s="11"/>
      <c r="C34" s="11"/>
    </row>
    <row r="35" spans="1:66" s="11" customFormat="1">
      <c r="A35" s="8"/>
      <c r="D35" s="63"/>
      <c r="E35" s="58"/>
      <c r="F35" s="58"/>
      <c r="G35" s="58"/>
      <c r="H35" s="63"/>
      <c r="I35" s="58"/>
      <c r="J35" s="58"/>
      <c r="K35" s="58"/>
      <c r="L35" s="58"/>
      <c r="M35" s="63"/>
      <c r="N35" s="58"/>
      <c r="O35" s="58"/>
      <c r="P35" s="58"/>
      <c r="Q35" s="58"/>
      <c r="R35" s="67"/>
      <c r="S35" s="63"/>
      <c r="T35" s="58"/>
      <c r="U35" s="58"/>
      <c r="V35" s="67"/>
      <c r="W35" s="63"/>
      <c r="X35" s="67"/>
      <c r="Y35" s="63"/>
      <c r="Z35" s="67"/>
      <c r="AA35" s="58"/>
      <c r="AB35" s="58"/>
      <c r="AC35" s="58"/>
      <c r="AD35" s="63"/>
      <c r="AE35" s="58"/>
      <c r="AF35" s="63"/>
      <c r="AG35" s="63"/>
      <c r="AH35" s="63"/>
      <c r="AI35" s="58"/>
      <c r="AJ35" s="67"/>
      <c r="AK35" s="58"/>
      <c r="AL35" s="58"/>
      <c r="AM35" s="67"/>
      <c r="AN35" s="63"/>
      <c r="AO35" s="67"/>
      <c r="AP35" s="20"/>
      <c r="AQ35" s="68"/>
      <c r="AR35" s="20"/>
      <c r="AS35" s="68"/>
      <c r="AT35" s="21"/>
      <c r="AU35" s="21"/>
      <c r="AV35" s="68"/>
      <c r="AW35" s="20"/>
      <c r="AX35" s="21"/>
      <c r="AY35" s="68"/>
      <c r="AZ35" s="68"/>
      <c r="BA35" s="68"/>
      <c r="BB35" s="68"/>
      <c r="BC35" s="68"/>
      <c r="BD35" s="68"/>
      <c r="BE35" s="21"/>
      <c r="BF35" s="68"/>
      <c r="BG35" s="68"/>
      <c r="BH35" s="68"/>
      <c r="BI35" s="21"/>
      <c r="BJ35" s="21"/>
    </row>
    <row r="36" spans="1:66" s="11" customFormat="1">
      <c r="A36" s="8"/>
      <c r="D36" s="63"/>
      <c r="E36" s="58"/>
      <c r="F36" s="58"/>
      <c r="G36" s="58"/>
      <c r="H36" s="63"/>
      <c r="I36" s="58"/>
      <c r="J36" s="58"/>
      <c r="K36" s="58"/>
      <c r="L36" s="58"/>
      <c r="M36" s="63"/>
      <c r="N36" s="58"/>
      <c r="O36" s="58"/>
      <c r="P36" s="58"/>
      <c r="Q36" s="58"/>
      <c r="R36" s="67"/>
      <c r="S36" s="63"/>
      <c r="T36" s="58"/>
      <c r="U36" s="58"/>
      <c r="V36" s="67"/>
      <c r="W36" s="63"/>
      <c r="X36" s="67"/>
      <c r="Y36" s="63"/>
      <c r="Z36" s="67"/>
      <c r="AA36" s="58"/>
      <c r="AB36" s="58"/>
      <c r="AC36" s="58"/>
      <c r="AD36" s="63"/>
      <c r="AE36" s="58"/>
      <c r="AF36" s="63"/>
      <c r="AG36" s="63"/>
      <c r="AH36" s="63"/>
      <c r="AI36" s="58"/>
      <c r="AJ36" s="67"/>
      <c r="AK36" s="58"/>
      <c r="AL36" s="58"/>
      <c r="AM36" s="67"/>
      <c r="AN36" s="63"/>
      <c r="AO36" s="67"/>
      <c r="AP36" s="20"/>
      <c r="AQ36" s="68"/>
      <c r="AR36" s="20"/>
      <c r="AS36" s="68"/>
      <c r="AT36" s="21"/>
      <c r="AU36" s="21"/>
      <c r="AV36" s="68"/>
      <c r="AW36" s="20"/>
      <c r="AX36" s="21"/>
      <c r="AY36" s="68"/>
      <c r="AZ36" s="68"/>
      <c r="BA36" s="68"/>
      <c r="BB36" s="68"/>
      <c r="BC36" s="68"/>
      <c r="BD36" s="68"/>
      <c r="BE36" s="21"/>
      <c r="BF36" s="68"/>
      <c r="BG36" s="68"/>
      <c r="BH36" s="68"/>
      <c r="BI36" s="21"/>
      <c r="BJ36" s="21"/>
    </row>
    <row r="37" spans="1:66">
      <c r="A37" s="8"/>
      <c r="B37" s="11"/>
      <c r="C37" s="11"/>
    </row>
    <row r="38" spans="1:66" s="11" customFormat="1">
      <c r="A38" s="8"/>
      <c r="D38" s="63"/>
      <c r="E38" s="58"/>
      <c r="F38" s="58"/>
      <c r="G38" s="58"/>
      <c r="H38" s="63"/>
      <c r="I38" s="58"/>
      <c r="J38" s="58"/>
      <c r="K38" s="58"/>
      <c r="L38" s="58"/>
      <c r="M38" s="63"/>
      <c r="N38" s="58"/>
      <c r="O38" s="58"/>
      <c r="P38" s="58"/>
      <c r="Q38" s="58"/>
      <c r="R38" s="67"/>
      <c r="S38" s="63"/>
      <c r="T38" s="58"/>
      <c r="U38" s="58"/>
      <c r="V38" s="67"/>
      <c r="W38" s="63"/>
      <c r="X38" s="67"/>
      <c r="Y38" s="63"/>
      <c r="Z38" s="67"/>
      <c r="AA38" s="58"/>
      <c r="AB38" s="58"/>
      <c r="AC38" s="58"/>
      <c r="AD38" s="63"/>
      <c r="AE38" s="58"/>
      <c r="AF38" s="63"/>
      <c r="AG38" s="63"/>
      <c r="AH38" s="63"/>
      <c r="AI38" s="58"/>
      <c r="AJ38" s="67"/>
      <c r="AK38" s="58"/>
      <c r="AL38" s="58"/>
      <c r="AM38" s="67"/>
      <c r="AN38" s="63"/>
      <c r="AO38" s="67"/>
      <c r="AP38" s="20"/>
      <c r="AQ38" s="68"/>
      <c r="AR38" s="20"/>
      <c r="AS38" s="68"/>
      <c r="AT38" s="21"/>
      <c r="AU38" s="21"/>
      <c r="AV38" s="68"/>
      <c r="AW38" s="20"/>
      <c r="AX38" s="21"/>
      <c r="AY38" s="68"/>
      <c r="AZ38" s="68"/>
      <c r="BA38" s="68"/>
      <c r="BB38" s="68"/>
      <c r="BC38" s="68"/>
      <c r="BD38" s="68"/>
      <c r="BE38" s="21"/>
      <c r="BF38" s="68"/>
      <c r="BG38" s="68"/>
      <c r="BH38" s="68"/>
      <c r="BI38" s="21"/>
      <c r="BJ38" s="21"/>
    </row>
    <row r="39" spans="1:66" s="11" customFormat="1">
      <c r="A39" s="8"/>
      <c r="D39" s="63"/>
      <c r="E39" s="58"/>
      <c r="F39" s="58"/>
      <c r="G39" s="58"/>
      <c r="H39" s="63"/>
      <c r="I39" s="58"/>
      <c r="J39" s="58"/>
      <c r="K39" s="58"/>
      <c r="L39" s="58"/>
      <c r="M39" s="63"/>
      <c r="N39" s="58"/>
      <c r="O39" s="58"/>
      <c r="P39" s="58"/>
      <c r="Q39" s="58"/>
      <c r="R39" s="67"/>
      <c r="S39" s="63"/>
      <c r="T39" s="58"/>
      <c r="U39" s="58"/>
      <c r="V39" s="67"/>
      <c r="W39" s="63"/>
      <c r="X39" s="67"/>
      <c r="Y39" s="63"/>
      <c r="Z39" s="67"/>
      <c r="AA39" s="58"/>
      <c r="AB39" s="58"/>
      <c r="AC39" s="58"/>
      <c r="AD39" s="63"/>
      <c r="AE39" s="58"/>
      <c r="AF39" s="63"/>
      <c r="AG39" s="63"/>
      <c r="AH39" s="63"/>
      <c r="AI39" s="58"/>
      <c r="AJ39" s="67"/>
      <c r="AK39" s="58"/>
      <c r="AL39" s="58"/>
      <c r="AM39" s="67"/>
      <c r="AN39" s="63"/>
      <c r="AO39" s="67"/>
      <c r="AP39" s="20"/>
      <c r="AQ39" s="68"/>
      <c r="AR39" s="20"/>
      <c r="AS39" s="68"/>
      <c r="AT39" s="21"/>
      <c r="AU39" s="21"/>
      <c r="AV39" s="68"/>
      <c r="AW39" s="20"/>
      <c r="AX39" s="21"/>
      <c r="AY39" s="68"/>
      <c r="AZ39" s="68"/>
      <c r="BA39" s="68"/>
      <c r="BB39" s="68"/>
      <c r="BC39" s="68"/>
      <c r="BD39" s="68"/>
      <c r="BE39" s="21"/>
      <c r="BF39" s="68"/>
      <c r="BG39" s="68"/>
      <c r="BH39" s="68"/>
      <c r="BI39" s="21"/>
      <c r="BJ39" s="21"/>
    </row>
    <row r="40" spans="1:66" s="68" customFormat="1">
      <c r="A40" s="8"/>
      <c r="B40" s="11"/>
      <c r="C40" s="11"/>
      <c r="D40" s="63"/>
      <c r="E40" s="58"/>
      <c r="F40" s="58"/>
      <c r="G40" s="58"/>
      <c r="H40" s="63"/>
      <c r="I40" s="58"/>
      <c r="J40" s="58"/>
      <c r="K40" s="58"/>
      <c r="L40" s="58"/>
      <c r="M40" s="63"/>
      <c r="N40" s="58"/>
      <c r="O40" s="58"/>
      <c r="P40" s="58"/>
      <c r="Q40" s="58"/>
      <c r="R40" s="67"/>
      <c r="S40" s="63"/>
      <c r="T40" s="58"/>
      <c r="U40" s="58"/>
      <c r="V40" s="67"/>
      <c r="W40" s="63"/>
      <c r="X40" s="67"/>
      <c r="Y40" s="63"/>
      <c r="Z40" s="67"/>
      <c r="AA40" s="58"/>
      <c r="AB40" s="58"/>
      <c r="AC40" s="58"/>
      <c r="AD40" s="63"/>
      <c r="AE40" s="58"/>
      <c r="AF40" s="63"/>
      <c r="AG40" s="63"/>
      <c r="AH40" s="63"/>
      <c r="AI40" s="58"/>
      <c r="AJ40" s="67"/>
      <c r="AK40" s="58"/>
      <c r="AL40" s="58"/>
      <c r="AM40" s="67"/>
      <c r="AN40" s="63"/>
      <c r="AO40" s="67"/>
      <c r="AP40" s="20"/>
      <c r="AR40" s="20"/>
      <c r="AT40" s="21"/>
      <c r="AU40" s="21"/>
      <c r="AW40" s="20"/>
      <c r="AX40" s="21"/>
      <c r="BE40" s="21"/>
      <c r="BI40" s="21"/>
      <c r="BJ40" s="21"/>
      <c r="BK40" s="12"/>
      <c r="BL40" s="12"/>
      <c r="BM40" s="12"/>
      <c r="BN40" s="12"/>
    </row>
    <row r="41" spans="1:66" s="68" customFormat="1">
      <c r="A41" s="8"/>
      <c r="B41" s="11"/>
      <c r="C41" s="11"/>
      <c r="D41" s="63"/>
      <c r="E41" s="58"/>
      <c r="F41" s="58"/>
      <c r="G41" s="58"/>
      <c r="H41" s="63"/>
      <c r="I41" s="58"/>
      <c r="J41" s="58"/>
      <c r="K41" s="58"/>
      <c r="L41" s="58"/>
      <c r="M41" s="63"/>
      <c r="N41" s="58"/>
      <c r="O41" s="58"/>
      <c r="P41" s="58"/>
      <c r="Q41" s="58"/>
      <c r="R41" s="67"/>
      <c r="S41" s="63"/>
      <c r="T41" s="58"/>
      <c r="U41" s="58"/>
      <c r="V41" s="67"/>
      <c r="W41" s="63"/>
      <c r="X41" s="67"/>
      <c r="Y41" s="63"/>
      <c r="Z41" s="67"/>
      <c r="AA41" s="58"/>
      <c r="AB41" s="58"/>
      <c r="AC41" s="58"/>
      <c r="AD41" s="63"/>
      <c r="AE41" s="58"/>
      <c r="AF41" s="63"/>
      <c r="AG41" s="63"/>
      <c r="AH41" s="63"/>
      <c r="AI41" s="58"/>
      <c r="AJ41" s="67"/>
      <c r="AK41" s="58"/>
      <c r="AL41" s="58"/>
      <c r="AM41" s="67"/>
      <c r="AN41" s="63"/>
      <c r="AO41" s="67"/>
      <c r="AP41" s="20"/>
      <c r="AR41" s="20"/>
      <c r="AT41" s="21"/>
      <c r="AU41" s="21"/>
      <c r="AW41" s="20"/>
      <c r="AX41" s="21"/>
      <c r="BE41" s="21"/>
      <c r="BI41" s="21"/>
      <c r="BJ41" s="21"/>
      <c r="BK41" s="12"/>
      <c r="BL41" s="12"/>
      <c r="BM41" s="12"/>
      <c r="BN41" s="12"/>
    </row>
    <row r="42" spans="1:66" s="68" customFormat="1">
      <c r="A42" s="8"/>
      <c r="B42" s="11"/>
      <c r="C42" s="11"/>
      <c r="D42" s="63"/>
      <c r="E42" s="58"/>
      <c r="F42" s="58"/>
      <c r="G42" s="58"/>
      <c r="H42" s="63"/>
      <c r="I42" s="58"/>
      <c r="J42" s="58"/>
      <c r="K42" s="58"/>
      <c r="L42" s="58"/>
      <c r="M42" s="63"/>
      <c r="N42" s="58"/>
      <c r="O42" s="58"/>
      <c r="P42" s="58"/>
      <c r="Q42" s="58"/>
      <c r="R42" s="67"/>
      <c r="S42" s="63"/>
      <c r="T42" s="58"/>
      <c r="U42" s="58"/>
      <c r="V42" s="67"/>
      <c r="W42" s="63"/>
      <c r="X42" s="67"/>
      <c r="Y42" s="63"/>
      <c r="Z42" s="67"/>
      <c r="AA42" s="58"/>
      <c r="AB42" s="58"/>
      <c r="AC42" s="58"/>
      <c r="AD42" s="63"/>
      <c r="AE42" s="58"/>
      <c r="AF42" s="63"/>
      <c r="AG42" s="63"/>
      <c r="AH42" s="63"/>
      <c r="AI42" s="58"/>
      <c r="AJ42" s="67"/>
      <c r="AK42" s="58"/>
      <c r="AL42" s="58"/>
      <c r="AM42" s="67"/>
      <c r="AN42" s="63"/>
      <c r="AO42" s="67"/>
      <c r="AP42" s="20"/>
      <c r="AR42" s="20"/>
      <c r="AT42" s="21"/>
      <c r="AU42" s="21"/>
      <c r="AW42" s="20"/>
      <c r="AX42" s="21"/>
      <c r="BE42" s="21"/>
      <c r="BI42" s="21"/>
      <c r="BJ42" s="21"/>
      <c r="BK42" s="12"/>
      <c r="BL42" s="12"/>
      <c r="BM42" s="12"/>
      <c r="BN42" s="12"/>
    </row>
    <row r="43" spans="1:66" s="68" customFormat="1">
      <c r="A43" s="8"/>
      <c r="B43" s="11"/>
      <c r="C43" s="11"/>
      <c r="D43" s="63"/>
      <c r="E43" s="58"/>
      <c r="F43" s="58"/>
      <c r="G43" s="58"/>
      <c r="H43" s="63"/>
      <c r="I43" s="58"/>
      <c r="J43" s="58"/>
      <c r="K43" s="58"/>
      <c r="L43" s="58"/>
      <c r="M43" s="63"/>
      <c r="N43" s="58"/>
      <c r="O43" s="58"/>
      <c r="P43" s="58"/>
      <c r="Q43" s="58"/>
      <c r="R43" s="67"/>
      <c r="S43" s="63"/>
      <c r="T43" s="58"/>
      <c r="U43" s="58"/>
      <c r="V43" s="67"/>
      <c r="W43" s="63"/>
      <c r="X43" s="67"/>
      <c r="Y43" s="63"/>
      <c r="Z43" s="67"/>
      <c r="AA43" s="58"/>
      <c r="AB43" s="58"/>
      <c r="AC43" s="58"/>
      <c r="AD43" s="63"/>
      <c r="AE43" s="58"/>
      <c r="AF43" s="63"/>
      <c r="AG43" s="63"/>
      <c r="AH43" s="63"/>
      <c r="AI43" s="58"/>
      <c r="AJ43" s="67"/>
      <c r="AK43" s="58"/>
      <c r="AL43" s="58"/>
      <c r="AM43" s="67"/>
      <c r="AN43" s="63"/>
      <c r="AO43" s="67"/>
      <c r="AP43" s="20"/>
      <c r="AR43" s="20"/>
      <c r="AT43" s="21"/>
      <c r="AU43" s="21"/>
      <c r="AW43" s="20"/>
      <c r="AX43" s="21"/>
      <c r="BE43" s="21"/>
      <c r="BI43" s="21"/>
      <c r="BJ43" s="21"/>
      <c r="BK43" s="12"/>
      <c r="BL43" s="12"/>
      <c r="BM43" s="12"/>
      <c r="BN43" s="12"/>
    </row>
    <row r="44" spans="1:66" s="68" customFormat="1">
      <c r="A44" s="139"/>
      <c r="B44" s="14"/>
      <c r="C44" s="14"/>
      <c r="D44" s="63"/>
      <c r="E44" s="59"/>
      <c r="F44" s="59"/>
      <c r="G44" s="59"/>
      <c r="H44" s="69"/>
      <c r="I44" s="59"/>
      <c r="J44" s="59"/>
      <c r="K44" s="59"/>
      <c r="L44" s="59"/>
      <c r="M44" s="69"/>
      <c r="N44" s="59"/>
      <c r="O44" s="59"/>
      <c r="P44" s="59"/>
      <c r="Q44" s="59"/>
      <c r="R44" s="70"/>
      <c r="S44" s="69"/>
      <c r="T44" s="59"/>
      <c r="U44" s="59"/>
      <c r="V44" s="70"/>
      <c r="W44" s="69"/>
      <c r="X44" s="70"/>
      <c r="Y44" s="69"/>
      <c r="Z44" s="70"/>
      <c r="AA44" s="59"/>
      <c r="AB44" s="59"/>
      <c r="AC44" s="59"/>
      <c r="AD44" s="69"/>
      <c r="AE44" s="59"/>
      <c r="AF44" s="69"/>
      <c r="AG44" s="69"/>
      <c r="AH44" s="69"/>
      <c r="AI44" s="59"/>
      <c r="AJ44" s="70"/>
      <c r="AK44" s="59"/>
      <c r="AL44" s="59"/>
      <c r="AM44" s="70"/>
      <c r="AN44" s="69"/>
      <c r="AO44" s="70"/>
      <c r="AP44" s="24"/>
      <c r="AQ44" s="71"/>
      <c r="AR44" s="24"/>
      <c r="AS44" s="71"/>
      <c r="AT44" s="30"/>
      <c r="AU44" s="30"/>
      <c r="AV44" s="71"/>
      <c r="AW44" s="24"/>
      <c r="AX44" s="30"/>
      <c r="AY44" s="71"/>
      <c r="AZ44" s="71"/>
      <c r="BA44" s="71"/>
      <c r="BB44" s="71"/>
      <c r="BC44" s="71"/>
      <c r="BD44" s="71"/>
      <c r="BE44" s="30"/>
      <c r="BF44" s="71"/>
      <c r="BG44" s="71"/>
      <c r="BI44" s="21"/>
      <c r="BJ44" s="21"/>
      <c r="BK44" s="12"/>
      <c r="BL44" s="12"/>
      <c r="BM44" s="12"/>
      <c r="BN44" s="12"/>
    </row>
    <row r="46" spans="1:66">
      <c r="D46" s="74"/>
    </row>
    <row r="47" spans="1:66">
      <c r="D47" s="74"/>
    </row>
    <row r="48" spans="1:66">
      <c r="D48" s="74"/>
    </row>
    <row r="49" spans="4:4">
      <c r="D49" s="76"/>
    </row>
  </sheetData>
  <mergeCells count="1">
    <mergeCell ref="A3:C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491B4-5549-41F7-8101-DB826531141F}">
  <sheetPr codeName="Sheet7"/>
  <dimension ref="A1:D60"/>
  <sheetViews>
    <sheetView zoomScaleNormal="100" workbookViewId="0">
      <selection sqref="A1:D1"/>
    </sheetView>
  </sheetViews>
  <sheetFormatPr defaultColWidth="9.125" defaultRowHeight="13.8"/>
  <cols>
    <col min="1" max="1" width="15.875" style="12" customWidth="1"/>
    <col min="2" max="2" width="9.875" style="12" customWidth="1"/>
    <col min="3" max="3" width="15.25" style="12" customWidth="1"/>
    <col min="4" max="4" width="11.75" style="12" customWidth="1"/>
    <col min="5" max="16384" width="9.125" style="12"/>
  </cols>
  <sheetData>
    <row r="1" spans="1:4" ht="43.2" customHeight="1">
      <c r="A1" s="267" t="s">
        <v>652</v>
      </c>
      <c r="B1" s="267"/>
      <c r="C1" s="267"/>
      <c r="D1" s="267"/>
    </row>
    <row r="2" spans="1:4" ht="15" customHeight="1">
      <c r="A2" s="140" t="s">
        <v>649</v>
      </c>
      <c r="B2" s="85" t="s">
        <v>31</v>
      </c>
      <c r="C2" s="85" t="s">
        <v>650</v>
      </c>
      <c r="D2" s="85" t="s">
        <v>38</v>
      </c>
    </row>
    <row r="3" spans="1:4" s="8" customFormat="1" ht="15" customHeight="1">
      <c r="A3" s="8" t="s">
        <v>51</v>
      </c>
      <c r="B3" s="15" t="s">
        <v>386</v>
      </c>
      <c r="C3" s="11">
        <v>0.01</v>
      </c>
      <c r="D3" s="11" t="s">
        <v>39</v>
      </c>
    </row>
    <row r="4" spans="1:4">
      <c r="A4" s="8" t="s">
        <v>51</v>
      </c>
      <c r="B4" s="15" t="s">
        <v>400</v>
      </c>
      <c r="C4" s="11">
        <v>1E-3</v>
      </c>
      <c r="D4" s="11" t="s">
        <v>39</v>
      </c>
    </row>
    <row r="5" spans="1:4">
      <c r="A5" s="8" t="s">
        <v>51</v>
      </c>
      <c r="B5" s="11" t="s">
        <v>401</v>
      </c>
      <c r="C5" s="11">
        <v>1</v>
      </c>
      <c r="D5" s="11" t="s">
        <v>399</v>
      </c>
    </row>
    <row r="6" spans="1:4">
      <c r="A6" s="8" t="s">
        <v>51</v>
      </c>
      <c r="B6" s="11" t="s">
        <v>387</v>
      </c>
      <c r="C6" s="11">
        <v>0.01</v>
      </c>
      <c r="D6" s="11" t="s">
        <v>39</v>
      </c>
    </row>
    <row r="7" spans="1:4">
      <c r="A7" s="8" t="s">
        <v>51</v>
      </c>
      <c r="B7" s="11" t="s">
        <v>405</v>
      </c>
      <c r="C7" s="11">
        <v>1</v>
      </c>
      <c r="D7" s="11" t="s">
        <v>399</v>
      </c>
    </row>
    <row r="8" spans="1:4">
      <c r="A8" s="8" t="s">
        <v>51</v>
      </c>
      <c r="B8" s="11" t="s">
        <v>407</v>
      </c>
      <c r="C8" s="11">
        <v>1</v>
      </c>
      <c r="D8" s="11" t="s">
        <v>399</v>
      </c>
    </row>
    <row r="9" spans="1:4" ht="15">
      <c r="A9" s="8" t="s">
        <v>51</v>
      </c>
      <c r="B9" s="15" t="s">
        <v>388</v>
      </c>
      <c r="C9" s="11">
        <v>0.01</v>
      </c>
      <c r="D9" s="11" t="s">
        <v>39</v>
      </c>
    </row>
    <row r="10" spans="1:4" ht="15">
      <c r="A10" s="8" t="s">
        <v>51</v>
      </c>
      <c r="B10" s="15" t="s">
        <v>389</v>
      </c>
      <c r="C10" s="11">
        <v>2E-3</v>
      </c>
      <c r="D10" s="11" t="s">
        <v>39</v>
      </c>
    </row>
    <row r="11" spans="1:4">
      <c r="A11" s="8" t="s">
        <v>51</v>
      </c>
      <c r="B11" s="11" t="s">
        <v>419</v>
      </c>
      <c r="C11" s="11">
        <v>1</v>
      </c>
      <c r="D11" s="11" t="s">
        <v>399</v>
      </c>
    </row>
    <row r="12" spans="1:4">
      <c r="A12" s="8" t="s">
        <v>51</v>
      </c>
      <c r="B12" s="11" t="s">
        <v>50</v>
      </c>
      <c r="C12" s="11">
        <v>1</v>
      </c>
      <c r="D12" s="11" t="s">
        <v>399</v>
      </c>
    </row>
    <row r="13" spans="1:4">
      <c r="A13" s="8" t="s">
        <v>51</v>
      </c>
      <c r="B13" s="15" t="s">
        <v>390</v>
      </c>
      <c r="C13" s="11">
        <v>2E-3</v>
      </c>
      <c r="D13" s="11" t="s">
        <v>39</v>
      </c>
    </row>
    <row r="14" spans="1:4">
      <c r="A14" s="8" t="s">
        <v>51</v>
      </c>
      <c r="B14" s="15" t="s">
        <v>391</v>
      </c>
      <c r="C14" s="11">
        <v>1E-3</v>
      </c>
      <c r="D14" s="11" t="s">
        <v>39</v>
      </c>
    </row>
    <row r="15" spans="1:4" ht="15">
      <c r="A15" s="8" t="s">
        <v>51</v>
      </c>
      <c r="B15" s="15" t="s">
        <v>392</v>
      </c>
      <c r="C15" s="11">
        <v>0.01</v>
      </c>
      <c r="D15" s="11" t="s">
        <v>39</v>
      </c>
    </row>
    <row r="16" spans="1:4" ht="15">
      <c r="A16" s="8" t="s">
        <v>51</v>
      </c>
      <c r="B16" s="15" t="s">
        <v>393</v>
      </c>
      <c r="C16" s="11">
        <v>2E-3</v>
      </c>
      <c r="D16" s="11" t="s">
        <v>39</v>
      </c>
    </row>
    <row r="17" spans="1:4">
      <c r="A17" s="8" t="s">
        <v>51</v>
      </c>
      <c r="B17" s="11" t="s">
        <v>454</v>
      </c>
      <c r="C17" s="11">
        <v>10</v>
      </c>
      <c r="D17" s="11" t="s">
        <v>399</v>
      </c>
    </row>
    <row r="18" spans="1:4">
      <c r="A18" s="8" t="s">
        <v>51</v>
      </c>
      <c r="B18" s="11" t="s">
        <v>433</v>
      </c>
      <c r="C18" s="11">
        <v>1</v>
      </c>
      <c r="D18" s="11" t="s">
        <v>399</v>
      </c>
    </row>
    <row r="19" spans="1:4" ht="15">
      <c r="A19" s="8" t="s">
        <v>51</v>
      </c>
      <c r="B19" s="15" t="s">
        <v>395</v>
      </c>
      <c r="C19" s="11">
        <v>2E-3</v>
      </c>
      <c r="D19" s="11" t="s">
        <v>39</v>
      </c>
    </row>
    <row r="20" spans="1:4">
      <c r="A20" s="8" t="s">
        <v>397</v>
      </c>
      <c r="B20" s="11" t="s">
        <v>398</v>
      </c>
      <c r="C20" s="11">
        <v>0.01</v>
      </c>
      <c r="D20" s="11" t="s">
        <v>399</v>
      </c>
    </row>
    <row r="21" spans="1:4">
      <c r="A21" s="8" t="s">
        <v>397</v>
      </c>
      <c r="B21" s="11" t="s">
        <v>400</v>
      </c>
      <c r="C21" s="11">
        <v>0.01</v>
      </c>
      <c r="D21" s="11" t="s">
        <v>399</v>
      </c>
    </row>
    <row r="22" spans="1:4">
      <c r="A22" s="8" t="s">
        <v>397</v>
      </c>
      <c r="B22" s="11" t="s">
        <v>453</v>
      </c>
      <c r="C22" s="11">
        <v>0.01</v>
      </c>
      <c r="D22" s="11" t="s">
        <v>399</v>
      </c>
    </row>
    <row r="23" spans="1:4">
      <c r="A23" s="8" t="s">
        <v>397</v>
      </c>
      <c r="B23" s="11" t="s">
        <v>402</v>
      </c>
      <c r="C23" s="11">
        <v>0.01</v>
      </c>
      <c r="D23" s="11" t="s">
        <v>399</v>
      </c>
    </row>
    <row r="24" spans="1:4">
      <c r="A24" s="8" t="s">
        <v>397</v>
      </c>
      <c r="B24" s="11" t="s">
        <v>403</v>
      </c>
      <c r="C24" s="11">
        <v>0.01</v>
      </c>
      <c r="D24" s="11" t="s">
        <v>399</v>
      </c>
    </row>
    <row r="25" spans="1:4">
      <c r="A25" s="8" t="s">
        <v>397</v>
      </c>
      <c r="B25" s="11" t="s">
        <v>404</v>
      </c>
      <c r="C25" s="11">
        <v>0.01</v>
      </c>
      <c r="D25" s="11" t="s">
        <v>399</v>
      </c>
    </row>
    <row r="26" spans="1:4">
      <c r="A26" s="8" t="s">
        <v>397</v>
      </c>
      <c r="B26" s="11" t="s">
        <v>406</v>
      </c>
      <c r="C26" s="11">
        <v>0.01</v>
      </c>
      <c r="D26" s="11" t="s">
        <v>399</v>
      </c>
    </row>
    <row r="27" spans="1:4">
      <c r="A27" s="8" t="s">
        <v>397</v>
      </c>
      <c r="B27" s="11" t="s">
        <v>408</v>
      </c>
      <c r="C27" s="11">
        <v>0.01</v>
      </c>
      <c r="D27" s="11" t="s">
        <v>399</v>
      </c>
    </row>
    <row r="28" spans="1:4">
      <c r="A28" s="8" t="s">
        <v>397</v>
      </c>
      <c r="B28" s="11" t="s">
        <v>409</v>
      </c>
      <c r="C28" s="11">
        <v>0.01</v>
      </c>
      <c r="D28" s="11" t="s">
        <v>399</v>
      </c>
    </row>
    <row r="29" spans="1:4">
      <c r="A29" s="8" t="s">
        <v>397</v>
      </c>
      <c r="B29" s="11" t="s">
        <v>410</v>
      </c>
      <c r="C29" s="11">
        <v>0.01</v>
      </c>
      <c r="D29" s="11" t="s">
        <v>399</v>
      </c>
    </row>
    <row r="30" spans="1:4">
      <c r="A30" s="8" t="s">
        <v>397</v>
      </c>
      <c r="B30" s="11" t="s">
        <v>411</v>
      </c>
      <c r="C30" s="11">
        <v>0.01</v>
      </c>
      <c r="D30" s="11" t="s">
        <v>399</v>
      </c>
    </row>
    <row r="31" spans="1:4">
      <c r="A31" s="8" t="s">
        <v>397</v>
      </c>
      <c r="B31" s="11" t="s">
        <v>412</v>
      </c>
      <c r="C31" s="11">
        <v>0.01</v>
      </c>
      <c r="D31" s="11" t="s">
        <v>399</v>
      </c>
    </row>
    <row r="32" spans="1:4">
      <c r="A32" s="8" t="s">
        <v>397</v>
      </c>
      <c r="B32" s="11" t="s">
        <v>413</v>
      </c>
      <c r="C32" s="11">
        <v>0.01</v>
      </c>
      <c r="D32" s="11" t="s">
        <v>399</v>
      </c>
    </row>
    <row r="33" spans="1:4">
      <c r="A33" s="8" t="s">
        <v>397</v>
      </c>
      <c r="B33" s="11" t="s">
        <v>414</v>
      </c>
      <c r="C33" s="11">
        <v>0.01</v>
      </c>
      <c r="D33" s="11" t="s">
        <v>399</v>
      </c>
    </row>
    <row r="34" spans="1:4">
      <c r="A34" s="8" t="s">
        <v>397</v>
      </c>
      <c r="B34" s="11" t="s">
        <v>415</v>
      </c>
      <c r="C34" s="11">
        <v>0.01</v>
      </c>
      <c r="D34" s="11" t="s">
        <v>399</v>
      </c>
    </row>
    <row r="35" spans="1:4">
      <c r="A35" s="8" t="s">
        <v>397</v>
      </c>
      <c r="B35" s="11" t="s">
        <v>416</v>
      </c>
      <c r="C35" s="11">
        <v>0.01</v>
      </c>
      <c r="D35" s="11" t="s">
        <v>399</v>
      </c>
    </row>
    <row r="36" spans="1:4">
      <c r="A36" s="8" t="s">
        <v>397</v>
      </c>
      <c r="B36" s="11" t="s">
        <v>417</v>
      </c>
      <c r="C36" s="11">
        <v>0.01</v>
      </c>
      <c r="D36" s="11" t="s">
        <v>399</v>
      </c>
    </row>
    <row r="37" spans="1:4">
      <c r="A37" s="8" t="s">
        <v>397</v>
      </c>
      <c r="B37" s="11" t="s">
        <v>418</v>
      </c>
      <c r="C37" s="11">
        <v>0.01</v>
      </c>
      <c r="D37" s="11" t="s">
        <v>399</v>
      </c>
    </row>
    <row r="38" spans="1:4">
      <c r="A38" s="8" t="s">
        <v>397</v>
      </c>
      <c r="B38" s="11" t="s">
        <v>421</v>
      </c>
      <c r="C38" s="11">
        <v>0.01</v>
      </c>
      <c r="D38" s="11" t="s">
        <v>399</v>
      </c>
    </row>
    <row r="39" spans="1:4">
      <c r="A39" s="8" t="s">
        <v>397</v>
      </c>
      <c r="B39" s="11" t="s">
        <v>422</v>
      </c>
      <c r="C39" s="11">
        <v>0.01</v>
      </c>
      <c r="D39" s="11" t="s">
        <v>399</v>
      </c>
    </row>
    <row r="40" spans="1:4">
      <c r="A40" s="8" t="s">
        <v>397</v>
      </c>
      <c r="B40" s="11" t="s">
        <v>423</v>
      </c>
      <c r="C40" s="11">
        <v>0.01</v>
      </c>
      <c r="D40" s="11" t="s">
        <v>399</v>
      </c>
    </row>
    <row r="41" spans="1:4">
      <c r="A41" s="8" t="s">
        <v>397</v>
      </c>
      <c r="B41" s="11" t="s">
        <v>424</v>
      </c>
      <c r="C41" s="11">
        <v>0.01</v>
      </c>
      <c r="D41" s="11" t="s">
        <v>399</v>
      </c>
    </row>
    <row r="42" spans="1:4">
      <c r="A42" s="8" t="s">
        <v>397</v>
      </c>
      <c r="B42" s="11" t="s">
        <v>425</v>
      </c>
      <c r="C42" s="11">
        <v>1E-3</v>
      </c>
      <c r="D42" s="11" t="s">
        <v>399</v>
      </c>
    </row>
    <row r="43" spans="1:4">
      <c r="A43" s="8" t="s">
        <v>397</v>
      </c>
      <c r="B43" s="11" t="s">
        <v>426</v>
      </c>
      <c r="C43" s="11">
        <v>0.01</v>
      </c>
      <c r="D43" s="11" t="s">
        <v>399</v>
      </c>
    </row>
    <row r="44" spans="1:4">
      <c r="A44" s="8" t="s">
        <v>397</v>
      </c>
      <c r="B44" s="11" t="s">
        <v>427</v>
      </c>
      <c r="C44" s="11">
        <v>0.01</v>
      </c>
      <c r="D44" s="11" t="s">
        <v>399</v>
      </c>
    </row>
    <row r="45" spans="1:4">
      <c r="A45" s="8" t="s">
        <v>397</v>
      </c>
      <c r="B45" s="11" t="s">
        <v>428</v>
      </c>
      <c r="C45" s="11">
        <v>0.01</v>
      </c>
      <c r="D45" s="11" t="s">
        <v>399</v>
      </c>
    </row>
    <row r="46" spans="1:4">
      <c r="A46" s="8" t="s">
        <v>397</v>
      </c>
      <c r="B46" s="11" t="s">
        <v>430</v>
      </c>
      <c r="C46" s="11">
        <v>0.1</v>
      </c>
      <c r="D46" s="11" t="s">
        <v>399</v>
      </c>
    </row>
    <row r="47" spans="1:4">
      <c r="A47" s="8" t="s">
        <v>397</v>
      </c>
      <c r="B47" s="11" t="s">
        <v>429</v>
      </c>
      <c r="C47" s="11">
        <v>0.1</v>
      </c>
      <c r="D47" s="11" t="s">
        <v>399</v>
      </c>
    </row>
    <row r="48" spans="1:4">
      <c r="A48" s="8" t="s">
        <v>397</v>
      </c>
      <c r="B48" s="11" t="s">
        <v>431</v>
      </c>
      <c r="C48" s="11">
        <v>0.01</v>
      </c>
      <c r="D48" s="11" t="s">
        <v>399</v>
      </c>
    </row>
    <row r="49" spans="1:4">
      <c r="A49" s="8" t="s">
        <v>397</v>
      </c>
      <c r="B49" s="11" t="s">
        <v>432</v>
      </c>
      <c r="C49" s="11">
        <v>0.01</v>
      </c>
      <c r="D49" s="11" t="s">
        <v>399</v>
      </c>
    </row>
    <row r="50" spans="1:4">
      <c r="A50" s="8" t="s">
        <v>397</v>
      </c>
      <c r="B50" s="11" t="s">
        <v>434</v>
      </c>
      <c r="C50" s="11">
        <v>0.01</v>
      </c>
      <c r="D50" s="11" t="s">
        <v>399</v>
      </c>
    </row>
    <row r="51" spans="1:4">
      <c r="A51" s="8" t="s">
        <v>397</v>
      </c>
      <c r="B51" s="11" t="s">
        <v>435</v>
      </c>
      <c r="C51" s="11">
        <v>0.01</v>
      </c>
      <c r="D51" s="11" t="s">
        <v>399</v>
      </c>
    </row>
    <row r="52" spans="1:4">
      <c r="A52" s="8" t="s">
        <v>397</v>
      </c>
      <c r="B52" s="11" t="s">
        <v>436</v>
      </c>
      <c r="C52" s="11">
        <v>0.01</v>
      </c>
      <c r="D52" s="11" t="s">
        <v>399</v>
      </c>
    </row>
    <row r="53" spans="1:4">
      <c r="A53" s="8" t="s">
        <v>397</v>
      </c>
      <c r="B53" s="11" t="s">
        <v>437</v>
      </c>
      <c r="C53" s="11">
        <v>0.01</v>
      </c>
      <c r="D53" s="11" t="s">
        <v>399</v>
      </c>
    </row>
    <row r="54" spans="1:4">
      <c r="A54" s="8" t="s">
        <v>397</v>
      </c>
      <c r="B54" s="11" t="s">
        <v>439</v>
      </c>
      <c r="C54" s="11">
        <v>0.01</v>
      </c>
      <c r="D54" s="11" t="s">
        <v>399</v>
      </c>
    </row>
    <row r="55" spans="1:4">
      <c r="A55" s="8" t="s">
        <v>397</v>
      </c>
      <c r="B55" s="11" t="s">
        <v>440</v>
      </c>
      <c r="C55" s="11">
        <v>0.1</v>
      </c>
      <c r="D55" s="11" t="s">
        <v>399</v>
      </c>
    </row>
    <row r="56" spans="1:4">
      <c r="A56" s="8" t="s">
        <v>397</v>
      </c>
      <c r="B56" s="11" t="s">
        <v>441</v>
      </c>
      <c r="C56" s="11">
        <v>0.1</v>
      </c>
      <c r="D56" s="11" t="s">
        <v>399</v>
      </c>
    </row>
    <row r="57" spans="1:4">
      <c r="A57" s="8" t="s">
        <v>397</v>
      </c>
      <c r="B57" s="11" t="s">
        <v>442</v>
      </c>
      <c r="C57" s="11">
        <v>0.01</v>
      </c>
      <c r="D57" s="11" t="s">
        <v>399</v>
      </c>
    </row>
    <row r="58" spans="1:4">
      <c r="A58" s="8" t="s">
        <v>397</v>
      </c>
      <c r="B58" s="11" t="s">
        <v>443</v>
      </c>
      <c r="C58" s="11">
        <v>0.01</v>
      </c>
      <c r="D58" s="11" t="s">
        <v>399</v>
      </c>
    </row>
    <row r="59" spans="1:4">
      <c r="A59" s="8" t="s">
        <v>397</v>
      </c>
      <c r="B59" s="11" t="s">
        <v>444</v>
      </c>
      <c r="C59" s="11">
        <v>0.1</v>
      </c>
      <c r="D59" s="11" t="s">
        <v>399</v>
      </c>
    </row>
    <row r="60" spans="1:4">
      <c r="A60" s="139" t="s">
        <v>397</v>
      </c>
      <c r="B60" s="14" t="s">
        <v>445</v>
      </c>
      <c r="C60" s="14">
        <v>0.01</v>
      </c>
      <c r="D60" s="14" t="s">
        <v>399</v>
      </c>
    </row>
  </sheetData>
  <sortState xmlns:xlrd2="http://schemas.microsoft.com/office/spreadsheetml/2017/richdata2" ref="A3:D60">
    <sortCondition ref="A3:A60"/>
    <sortCondition ref="B3:B60"/>
  </sortState>
  <mergeCells count="1">
    <mergeCell ref="A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47842-64DE-48BD-B520-CE3B2E3B1290}">
  <sheetPr codeName="Sheet13"/>
  <dimension ref="A1:BV92"/>
  <sheetViews>
    <sheetView zoomScaleNormal="100" workbookViewId="0">
      <pane ySplit="2" topLeftCell="A3" activePane="bottomLeft" state="frozen"/>
      <selection pane="bottomLeft" activeCell="L98" sqref="L98"/>
    </sheetView>
  </sheetViews>
  <sheetFormatPr defaultColWidth="9.125" defaultRowHeight="13.8"/>
  <cols>
    <col min="1" max="1" width="16.25" style="46" customWidth="1"/>
    <col min="2" max="2" width="14" style="11" customWidth="1"/>
    <col min="3" max="3" width="19.625" style="11" customWidth="1"/>
    <col min="4" max="4" width="17.375" style="11" customWidth="1"/>
    <col min="5" max="5" width="13" style="21" customWidth="1"/>
    <col min="6" max="6" width="16.625" style="23" bestFit="1" customWidth="1"/>
    <col min="7" max="7" width="16.875" style="23" customWidth="1"/>
    <col min="8" max="8" width="15.625" style="11" customWidth="1"/>
    <col min="9" max="9" width="16" style="11" customWidth="1"/>
    <col min="10" max="10" width="15.125" style="11" customWidth="1"/>
    <col min="11" max="11" width="12.875" style="11" customWidth="1"/>
    <col min="12" max="12" width="14.625" style="11" customWidth="1"/>
    <col min="13" max="13" width="22.75" style="11" customWidth="1"/>
    <col min="14" max="74" width="22.75" style="12" customWidth="1"/>
    <col min="75" max="16384" width="9.125" style="12"/>
  </cols>
  <sheetData>
    <row r="1" spans="1:74" s="8" customFormat="1" ht="24.6" customHeight="1">
      <c r="A1" s="130" t="s">
        <v>569</v>
      </c>
      <c r="E1" s="17"/>
      <c r="F1" s="17"/>
      <c r="G1" s="17"/>
      <c r="H1" s="17"/>
      <c r="I1" s="11"/>
      <c r="J1" s="18"/>
      <c r="K1" s="11"/>
      <c r="L1" s="11"/>
      <c r="M1" s="17"/>
    </row>
    <row r="2" spans="1:74" s="11" customFormat="1" ht="15" customHeight="1" thickBot="1">
      <c r="A2" s="47" t="s">
        <v>71</v>
      </c>
      <c r="B2" s="47" t="s">
        <v>72</v>
      </c>
      <c r="C2" s="47" t="s">
        <v>40</v>
      </c>
      <c r="D2" s="47" t="s">
        <v>58</v>
      </c>
      <c r="E2" s="48" t="s">
        <v>59</v>
      </c>
      <c r="F2" s="48" t="s">
        <v>60</v>
      </c>
      <c r="G2" s="49" t="s">
        <v>63</v>
      </c>
      <c r="H2" s="49" t="s">
        <v>64</v>
      </c>
      <c r="I2" s="49" t="s">
        <v>61</v>
      </c>
      <c r="J2" s="47" t="s">
        <v>648</v>
      </c>
      <c r="K2" s="49" t="s">
        <v>55</v>
      </c>
      <c r="L2" s="49" t="s">
        <v>799</v>
      </c>
      <c r="M2" s="47" t="s">
        <v>492</v>
      </c>
      <c r="N2" s="47" t="s">
        <v>240</v>
      </c>
      <c r="O2" s="47" t="s">
        <v>239</v>
      </c>
      <c r="P2" s="47" t="s">
        <v>238</v>
      </c>
      <c r="Q2" s="47" t="s">
        <v>237</v>
      </c>
      <c r="R2" s="47" t="s">
        <v>236</v>
      </c>
      <c r="S2" s="47" t="s">
        <v>493</v>
      </c>
      <c r="T2" s="47" t="s">
        <v>494</v>
      </c>
      <c r="U2" s="47" t="s">
        <v>235</v>
      </c>
      <c r="V2" s="47" t="s">
        <v>234</v>
      </c>
      <c r="W2" s="47" t="s">
        <v>233</v>
      </c>
      <c r="X2" s="47" t="s">
        <v>232</v>
      </c>
      <c r="Y2" s="47" t="s">
        <v>495</v>
      </c>
      <c r="Z2" s="47" t="s">
        <v>496</v>
      </c>
      <c r="AA2" s="47" t="s">
        <v>231</v>
      </c>
      <c r="AB2" s="47" t="s">
        <v>230</v>
      </c>
      <c r="AC2" s="47" t="s">
        <v>497</v>
      </c>
      <c r="AD2" s="47" t="s">
        <v>229</v>
      </c>
      <c r="AE2" s="47" t="s">
        <v>228</v>
      </c>
      <c r="AF2" s="47" t="s">
        <v>227</v>
      </c>
      <c r="AG2" s="47" t="s">
        <v>226</v>
      </c>
      <c r="AH2" s="47" t="s">
        <v>225</v>
      </c>
      <c r="AI2" s="47" t="s">
        <v>224</v>
      </c>
      <c r="AJ2" s="47" t="s">
        <v>223</v>
      </c>
      <c r="AK2" s="47" t="s">
        <v>222</v>
      </c>
      <c r="AL2" s="47" t="s">
        <v>221</v>
      </c>
      <c r="AM2" s="47" t="s">
        <v>220</v>
      </c>
      <c r="AN2" s="47" t="s">
        <v>219</v>
      </c>
      <c r="AO2" s="47" t="s">
        <v>218</v>
      </c>
      <c r="AP2" s="47" t="s">
        <v>217</v>
      </c>
      <c r="AQ2" s="47" t="s">
        <v>216</v>
      </c>
      <c r="AR2" s="47" t="s">
        <v>215</v>
      </c>
      <c r="AS2" s="47" t="s">
        <v>214</v>
      </c>
      <c r="AT2" s="47" t="s">
        <v>213</v>
      </c>
      <c r="AU2" s="47" t="s">
        <v>212</v>
      </c>
      <c r="AV2" s="47" t="s">
        <v>211</v>
      </c>
      <c r="AW2" s="47" t="s">
        <v>210</v>
      </c>
      <c r="AX2" s="47" t="s">
        <v>209</v>
      </c>
      <c r="AY2" s="47" t="s">
        <v>208</v>
      </c>
      <c r="AZ2" s="47" t="s">
        <v>207</v>
      </c>
      <c r="BA2" s="47" t="s">
        <v>206</v>
      </c>
      <c r="BB2" s="47" t="s">
        <v>205</v>
      </c>
      <c r="BC2" s="47" t="s">
        <v>204</v>
      </c>
      <c r="BD2" s="47" t="s">
        <v>203</v>
      </c>
      <c r="BE2" s="47" t="s">
        <v>202</v>
      </c>
      <c r="BF2" s="47" t="s">
        <v>201</v>
      </c>
      <c r="BG2" s="47" t="s">
        <v>200</v>
      </c>
      <c r="BH2" s="47" t="s">
        <v>199</v>
      </c>
      <c r="BI2" s="47" t="s">
        <v>198</v>
      </c>
      <c r="BJ2" s="47" t="s">
        <v>197</v>
      </c>
      <c r="BK2" s="47" t="s">
        <v>196</v>
      </c>
      <c r="BL2" s="47" t="s">
        <v>195</v>
      </c>
      <c r="BM2" s="47" t="s">
        <v>194</v>
      </c>
      <c r="BN2" s="47" t="s">
        <v>193</v>
      </c>
      <c r="BO2" s="47" t="s">
        <v>192</v>
      </c>
      <c r="BP2" s="47" t="s">
        <v>191</v>
      </c>
      <c r="BQ2" s="47" t="s">
        <v>190</v>
      </c>
      <c r="BR2" s="47" t="s">
        <v>189</v>
      </c>
      <c r="BS2" s="47" t="s">
        <v>188</v>
      </c>
      <c r="BT2" s="47" t="s">
        <v>187</v>
      </c>
      <c r="BU2" s="47" t="s">
        <v>186</v>
      </c>
      <c r="BV2" s="47" t="s">
        <v>185</v>
      </c>
    </row>
    <row r="3" spans="1:74" s="11" customFormat="1" ht="15" customHeight="1">
      <c r="A3" s="26" t="s">
        <v>127</v>
      </c>
      <c r="B3" s="11" t="s">
        <v>152</v>
      </c>
      <c r="C3" s="26" t="s">
        <v>75</v>
      </c>
      <c r="D3" s="11">
        <v>14</v>
      </c>
      <c r="E3" s="175">
        <v>750714</v>
      </c>
      <c r="F3" s="175">
        <v>5612920</v>
      </c>
      <c r="G3" s="37">
        <v>0.5</v>
      </c>
      <c r="H3" s="37">
        <v>1</v>
      </c>
      <c r="I3" s="26" t="s">
        <v>49</v>
      </c>
      <c r="J3" s="41" t="s">
        <v>156</v>
      </c>
      <c r="K3" s="26" t="s">
        <v>54</v>
      </c>
      <c r="L3" s="26">
        <v>2023</v>
      </c>
      <c r="M3" s="58">
        <v>1.19</v>
      </c>
      <c r="N3" s="15" t="s">
        <v>184</v>
      </c>
      <c r="O3" s="15">
        <v>35</v>
      </c>
      <c r="P3" s="58">
        <v>0.45</v>
      </c>
      <c r="Q3" s="63">
        <v>32</v>
      </c>
      <c r="R3" s="15">
        <v>40</v>
      </c>
      <c r="S3" s="58">
        <v>2.06</v>
      </c>
      <c r="T3" s="82">
        <v>0.13700000000000001</v>
      </c>
      <c r="U3" s="15">
        <v>15</v>
      </c>
      <c r="V3" s="15">
        <v>8</v>
      </c>
      <c r="W3" s="82">
        <v>0.626</v>
      </c>
      <c r="X3" s="82">
        <v>1.4999999999999999E-2</v>
      </c>
      <c r="Y3" s="82">
        <v>0.03</v>
      </c>
      <c r="Z3" s="82">
        <v>0.17599999999999999</v>
      </c>
      <c r="AA3" s="15">
        <v>23</v>
      </c>
      <c r="AB3" s="15">
        <v>8</v>
      </c>
      <c r="AC3" s="82">
        <v>9.4E-2</v>
      </c>
      <c r="AD3" s="15">
        <v>0.02</v>
      </c>
      <c r="AE3" s="15">
        <v>3.34</v>
      </c>
      <c r="AF3" s="15">
        <v>0.02</v>
      </c>
      <c r="AG3" s="58">
        <v>0.13</v>
      </c>
      <c r="AH3" s="58">
        <v>0.15</v>
      </c>
      <c r="AI3" s="58">
        <v>0.04</v>
      </c>
      <c r="AJ3" s="58">
        <v>4.59</v>
      </c>
      <c r="AK3" s="58">
        <v>1.18</v>
      </c>
      <c r="AL3" s="58">
        <v>36.5</v>
      </c>
      <c r="AM3" s="58">
        <v>1.1499999999999999</v>
      </c>
      <c r="AN3" s="58">
        <v>0.5</v>
      </c>
      <c r="AO3" s="58">
        <v>0.37</v>
      </c>
      <c r="AP3" s="58">
        <v>1.7</v>
      </c>
      <c r="AQ3" s="58">
        <v>1.87</v>
      </c>
      <c r="AR3" s="15" t="s">
        <v>183</v>
      </c>
      <c r="AS3" s="58">
        <v>0.06</v>
      </c>
      <c r="AT3" s="58" t="s">
        <v>183</v>
      </c>
      <c r="AU3" s="58">
        <v>0.18</v>
      </c>
      <c r="AV3" s="58">
        <v>0.27</v>
      </c>
      <c r="AW3" s="58">
        <v>0.2</v>
      </c>
      <c r="AX3" s="58">
        <v>12.5</v>
      </c>
      <c r="AY3" s="63">
        <v>24.7</v>
      </c>
      <c r="AZ3" s="82">
        <v>8.5999999999999993E-2</v>
      </c>
      <c r="BA3" s="82">
        <v>1.71</v>
      </c>
      <c r="BB3" s="82">
        <v>1.28</v>
      </c>
      <c r="BC3" s="58">
        <v>3.13</v>
      </c>
      <c r="BD3" s="58">
        <v>6.21</v>
      </c>
      <c r="BE3" s="58">
        <v>3.47</v>
      </c>
      <c r="BF3" s="58">
        <v>9.49</v>
      </c>
      <c r="BG3" s="58">
        <v>0.06</v>
      </c>
      <c r="BH3" s="15">
        <v>1.4</v>
      </c>
      <c r="BI3" s="63">
        <v>4.2</v>
      </c>
      <c r="BJ3" s="58">
        <v>2.0299999999999998</v>
      </c>
      <c r="BK3" s="58">
        <v>4.62</v>
      </c>
      <c r="BL3" s="58" t="s">
        <v>183</v>
      </c>
      <c r="BM3" s="58">
        <v>0.19</v>
      </c>
      <c r="BN3" s="58">
        <v>0.02</v>
      </c>
      <c r="BO3" s="58">
        <v>3.83</v>
      </c>
      <c r="BP3" s="58">
        <v>0.95</v>
      </c>
      <c r="BQ3" s="63">
        <v>20.7</v>
      </c>
      <c r="BR3" s="15">
        <v>0.4</v>
      </c>
      <c r="BS3" s="58">
        <v>4.26</v>
      </c>
      <c r="BT3" s="58">
        <v>0.39</v>
      </c>
      <c r="BU3" s="15">
        <v>28.3</v>
      </c>
      <c r="BV3" s="58">
        <v>3.08</v>
      </c>
    </row>
    <row r="4" spans="1:74" s="11" customFormat="1" ht="15" customHeight="1">
      <c r="A4" s="26" t="s">
        <v>128</v>
      </c>
      <c r="B4" s="11" t="s">
        <v>152</v>
      </c>
      <c r="C4" s="26" t="s">
        <v>76</v>
      </c>
      <c r="D4" s="11">
        <v>14</v>
      </c>
      <c r="E4" s="175">
        <v>750169</v>
      </c>
      <c r="F4" s="175">
        <v>5605028</v>
      </c>
      <c r="G4" s="37">
        <v>0.4</v>
      </c>
      <c r="H4" s="37">
        <v>0.7</v>
      </c>
      <c r="I4" s="26" t="s">
        <v>49</v>
      </c>
      <c r="J4" s="41" t="s">
        <v>156</v>
      </c>
      <c r="K4" s="26" t="s">
        <v>54</v>
      </c>
      <c r="L4" s="26">
        <v>2023</v>
      </c>
      <c r="M4" s="58">
        <v>2.94</v>
      </c>
      <c r="N4" s="15" t="s">
        <v>184</v>
      </c>
      <c r="O4" s="15">
        <v>60</v>
      </c>
      <c r="P4" s="58">
        <v>0.36</v>
      </c>
      <c r="Q4" s="63">
        <v>24.2</v>
      </c>
      <c r="R4" s="15">
        <v>67</v>
      </c>
      <c r="S4" s="58">
        <v>2.99</v>
      </c>
      <c r="T4" s="82">
        <v>0.28799999999999998</v>
      </c>
      <c r="U4" s="15">
        <v>12</v>
      </c>
      <c r="V4" s="15">
        <v>21</v>
      </c>
      <c r="W4" s="82">
        <v>1.42</v>
      </c>
      <c r="X4" s="82">
        <v>2.7E-2</v>
      </c>
      <c r="Y4" s="82">
        <v>0.02</v>
      </c>
      <c r="Z4" s="82">
        <v>8.2000000000000003E-2</v>
      </c>
      <c r="AA4" s="15">
        <v>23</v>
      </c>
      <c r="AB4" s="15">
        <v>12</v>
      </c>
      <c r="AC4" s="82">
        <v>0.222</v>
      </c>
      <c r="AD4" s="15">
        <v>0.02</v>
      </c>
      <c r="AE4" s="58">
        <v>3.23</v>
      </c>
      <c r="AF4" s="15">
        <v>0.02</v>
      </c>
      <c r="AG4" s="58">
        <v>0.28000000000000003</v>
      </c>
      <c r="AH4" s="58">
        <v>0.12</v>
      </c>
      <c r="AI4" s="58">
        <v>0.02</v>
      </c>
      <c r="AJ4" s="58">
        <v>7.57</v>
      </c>
      <c r="AK4" s="58">
        <v>1.58</v>
      </c>
      <c r="AL4" s="58">
        <v>23.2</v>
      </c>
      <c r="AM4" s="58">
        <v>0.7</v>
      </c>
      <c r="AN4" s="58">
        <v>0.28999999999999998</v>
      </c>
      <c r="AO4" s="58">
        <v>0.22</v>
      </c>
      <c r="AP4" s="58">
        <v>3.71</v>
      </c>
      <c r="AQ4" s="58">
        <v>1.1599999999999999</v>
      </c>
      <c r="AR4" s="15" t="s">
        <v>183</v>
      </c>
      <c r="AS4" s="58">
        <v>0.09</v>
      </c>
      <c r="AT4" s="58" t="s">
        <v>183</v>
      </c>
      <c r="AU4" s="58">
        <v>0.11</v>
      </c>
      <c r="AV4" s="58">
        <v>0.83</v>
      </c>
      <c r="AW4" s="58">
        <v>0.61</v>
      </c>
      <c r="AX4" s="58">
        <v>8.01</v>
      </c>
      <c r="AY4" s="63">
        <v>32.5</v>
      </c>
      <c r="AZ4" s="82">
        <v>6.3E-2</v>
      </c>
      <c r="BA4" s="82">
        <v>1.34</v>
      </c>
      <c r="BB4" s="82">
        <v>0.94099999999999995</v>
      </c>
      <c r="BC4" s="58">
        <v>2.42</v>
      </c>
      <c r="BD4" s="58">
        <v>4.7699999999999996</v>
      </c>
      <c r="BE4" s="58">
        <v>2.2999999999999998</v>
      </c>
      <c r="BF4" s="58">
        <v>33.1</v>
      </c>
      <c r="BG4" s="58">
        <v>0.04</v>
      </c>
      <c r="BH4" s="15">
        <v>2.2000000000000002</v>
      </c>
      <c r="BI4" s="63">
        <v>5.9</v>
      </c>
      <c r="BJ4" s="58">
        <v>1.28</v>
      </c>
      <c r="BK4" s="58">
        <v>1</v>
      </c>
      <c r="BL4" s="58" t="s">
        <v>183</v>
      </c>
      <c r="BM4" s="58">
        <v>0.12</v>
      </c>
      <c r="BN4" s="58">
        <v>0.02</v>
      </c>
      <c r="BO4" s="58">
        <v>3.67</v>
      </c>
      <c r="BP4" s="58">
        <v>0.67</v>
      </c>
      <c r="BQ4" s="63">
        <v>37.6</v>
      </c>
      <c r="BR4" s="15" t="s">
        <v>174</v>
      </c>
      <c r="BS4" s="58">
        <v>2.64</v>
      </c>
      <c r="BT4" s="58">
        <v>0.21</v>
      </c>
      <c r="BU4" s="15">
        <v>43.6</v>
      </c>
      <c r="BV4" s="58">
        <v>3.94</v>
      </c>
    </row>
    <row r="5" spans="1:74" s="11" customFormat="1" ht="15" customHeight="1">
      <c r="A5" s="26" t="s">
        <v>129</v>
      </c>
      <c r="B5" s="11" t="s">
        <v>152</v>
      </c>
      <c r="C5" s="26" t="s">
        <v>77</v>
      </c>
      <c r="D5" s="11">
        <v>14</v>
      </c>
      <c r="E5" s="175">
        <v>753487</v>
      </c>
      <c r="F5" s="175">
        <v>5609822</v>
      </c>
      <c r="G5" s="37">
        <v>0.4</v>
      </c>
      <c r="H5" s="37">
        <v>0.8</v>
      </c>
      <c r="I5" s="26" t="s">
        <v>49</v>
      </c>
      <c r="J5" s="41" t="s">
        <v>156</v>
      </c>
      <c r="K5" s="26" t="s">
        <v>54</v>
      </c>
      <c r="L5" s="26">
        <v>2023</v>
      </c>
      <c r="M5" s="58">
        <v>3.17</v>
      </c>
      <c r="N5" s="15" t="s">
        <v>184</v>
      </c>
      <c r="O5" s="15">
        <v>49</v>
      </c>
      <c r="P5" s="58">
        <v>0.25</v>
      </c>
      <c r="Q5" s="63">
        <v>15.6</v>
      </c>
      <c r="R5" s="15">
        <v>43</v>
      </c>
      <c r="S5" s="58">
        <v>2.16</v>
      </c>
      <c r="T5" s="82">
        <v>6.9000000000000006E-2</v>
      </c>
      <c r="U5" s="15">
        <v>8</v>
      </c>
      <c r="V5" s="15">
        <v>21</v>
      </c>
      <c r="W5" s="82">
        <v>1.28</v>
      </c>
      <c r="X5" s="82">
        <v>1.2999999999999999E-2</v>
      </c>
      <c r="Y5" s="82">
        <v>0.01</v>
      </c>
      <c r="Z5" s="82">
        <v>0.123</v>
      </c>
      <c r="AA5" s="15">
        <v>153</v>
      </c>
      <c r="AB5" s="15">
        <v>5</v>
      </c>
      <c r="AC5" s="82">
        <v>0.107</v>
      </c>
      <c r="AD5" s="15">
        <v>0.03</v>
      </c>
      <c r="AE5" s="58">
        <v>2.81</v>
      </c>
      <c r="AF5" s="15">
        <v>0.02</v>
      </c>
      <c r="AG5" s="58">
        <v>0.26</v>
      </c>
      <c r="AH5" s="58">
        <v>0.14000000000000001</v>
      </c>
      <c r="AI5" s="58">
        <v>0.01</v>
      </c>
      <c r="AJ5" s="58">
        <v>6.32</v>
      </c>
      <c r="AK5" s="58">
        <v>1.4</v>
      </c>
      <c r="AL5" s="58">
        <v>29.7</v>
      </c>
      <c r="AM5" s="58">
        <v>0.62</v>
      </c>
      <c r="AN5" s="58">
        <v>0.24</v>
      </c>
      <c r="AO5" s="58">
        <v>0.2</v>
      </c>
      <c r="AP5" s="58">
        <v>3.1</v>
      </c>
      <c r="AQ5" s="58">
        <v>1.05</v>
      </c>
      <c r="AR5" s="15" t="s">
        <v>183</v>
      </c>
      <c r="AS5" s="58">
        <v>0.05</v>
      </c>
      <c r="AT5" s="58" t="s">
        <v>183</v>
      </c>
      <c r="AU5" s="58">
        <v>0.1</v>
      </c>
      <c r="AV5" s="58">
        <v>1.1599999999999999</v>
      </c>
      <c r="AW5" s="58">
        <v>0.5</v>
      </c>
      <c r="AX5" s="58">
        <v>6.31</v>
      </c>
      <c r="AY5" s="63">
        <v>24.3</v>
      </c>
      <c r="AZ5" s="82">
        <v>4.9000000000000002E-2</v>
      </c>
      <c r="BA5" s="82">
        <v>1.01</v>
      </c>
      <c r="BB5" s="82">
        <v>0.72699999999999998</v>
      </c>
      <c r="BC5" s="58">
        <v>1.89</v>
      </c>
      <c r="BD5" s="58">
        <v>3.67</v>
      </c>
      <c r="BE5" s="58">
        <v>1.75</v>
      </c>
      <c r="BF5" s="58">
        <v>11.1</v>
      </c>
      <c r="BG5" s="58">
        <v>0.04</v>
      </c>
      <c r="BH5" s="15">
        <v>1.9</v>
      </c>
      <c r="BI5" s="63">
        <v>5.4</v>
      </c>
      <c r="BJ5" s="58">
        <v>1.1100000000000001</v>
      </c>
      <c r="BK5" s="58">
        <v>1.21</v>
      </c>
      <c r="BL5" s="58" t="s">
        <v>183</v>
      </c>
      <c r="BM5" s="58">
        <v>0.11</v>
      </c>
      <c r="BN5" s="58" t="s">
        <v>183</v>
      </c>
      <c r="BO5" s="58">
        <v>3.06</v>
      </c>
      <c r="BP5" s="58">
        <v>0.57999999999999996</v>
      </c>
      <c r="BQ5" s="63">
        <v>35.1</v>
      </c>
      <c r="BR5" s="15">
        <v>0.4</v>
      </c>
      <c r="BS5" s="58">
        <v>2.15</v>
      </c>
      <c r="BT5" s="58">
        <v>0.16</v>
      </c>
      <c r="BU5" s="15">
        <v>28.6</v>
      </c>
      <c r="BV5" s="58">
        <v>2.02</v>
      </c>
    </row>
    <row r="6" spans="1:74" s="11" customFormat="1" ht="15" customHeight="1">
      <c r="A6" s="26" t="s">
        <v>130</v>
      </c>
      <c r="B6" s="11" t="s">
        <v>152</v>
      </c>
      <c r="C6" s="26" t="s">
        <v>78</v>
      </c>
      <c r="D6" s="11">
        <v>14</v>
      </c>
      <c r="E6" s="175">
        <v>753693</v>
      </c>
      <c r="F6" s="175">
        <v>5596730</v>
      </c>
      <c r="G6" s="37">
        <v>0.4</v>
      </c>
      <c r="H6" s="37">
        <v>0.6</v>
      </c>
      <c r="I6" s="26" t="s">
        <v>49</v>
      </c>
      <c r="J6" s="41" t="s">
        <v>156</v>
      </c>
      <c r="K6" s="26" t="s">
        <v>54</v>
      </c>
      <c r="L6" s="26">
        <v>2023</v>
      </c>
      <c r="M6" s="58">
        <v>5.4</v>
      </c>
      <c r="N6" s="15" t="s">
        <v>184</v>
      </c>
      <c r="O6" s="15">
        <v>67</v>
      </c>
      <c r="P6" s="58">
        <v>0.49</v>
      </c>
      <c r="Q6" s="63">
        <v>16.5</v>
      </c>
      <c r="R6" s="15">
        <v>98</v>
      </c>
      <c r="S6" s="58">
        <v>4.0599999999999996</v>
      </c>
      <c r="T6" s="82">
        <v>0.192</v>
      </c>
      <c r="U6" s="15">
        <v>9</v>
      </c>
      <c r="V6" s="15">
        <v>42</v>
      </c>
      <c r="W6" s="82">
        <v>3.6</v>
      </c>
      <c r="X6" s="82">
        <v>0.03</v>
      </c>
      <c r="Y6" s="82">
        <v>0.02</v>
      </c>
      <c r="Z6" s="82">
        <v>6.2E-2</v>
      </c>
      <c r="AA6" s="15">
        <v>45</v>
      </c>
      <c r="AB6" s="15">
        <v>11</v>
      </c>
      <c r="AC6" s="82">
        <v>0.106</v>
      </c>
      <c r="AD6" s="15">
        <v>0.02</v>
      </c>
      <c r="AE6" s="58">
        <v>2.81</v>
      </c>
      <c r="AF6" s="15">
        <v>0.02</v>
      </c>
      <c r="AG6" s="58">
        <v>0.19</v>
      </c>
      <c r="AH6" s="58">
        <v>0.08</v>
      </c>
      <c r="AI6" s="58">
        <v>0.04</v>
      </c>
      <c r="AJ6" s="58">
        <v>15.7</v>
      </c>
      <c r="AK6" s="58">
        <v>1.53</v>
      </c>
      <c r="AL6" s="58">
        <v>26.4</v>
      </c>
      <c r="AM6" s="58">
        <v>0.37</v>
      </c>
      <c r="AN6" s="58">
        <v>0.16</v>
      </c>
      <c r="AO6" s="58">
        <v>0.13</v>
      </c>
      <c r="AP6" s="58">
        <v>3.73</v>
      </c>
      <c r="AQ6" s="58">
        <v>0.65</v>
      </c>
      <c r="AR6" s="15" t="s">
        <v>183</v>
      </c>
      <c r="AS6" s="58">
        <v>0.03</v>
      </c>
      <c r="AT6" s="58" t="s">
        <v>183</v>
      </c>
      <c r="AU6" s="58">
        <v>0.06</v>
      </c>
      <c r="AV6" s="58">
        <v>0.32</v>
      </c>
      <c r="AW6" s="58">
        <v>0.21</v>
      </c>
      <c r="AX6" s="58">
        <v>5.0999999999999996</v>
      </c>
      <c r="AY6" s="63">
        <v>85.5</v>
      </c>
      <c r="AZ6" s="82">
        <v>3.5999999999999997E-2</v>
      </c>
      <c r="BA6" s="82">
        <v>0.71299999999999997</v>
      </c>
      <c r="BB6" s="82">
        <v>0.52200000000000002</v>
      </c>
      <c r="BC6" s="58">
        <v>1.33</v>
      </c>
      <c r="BD6" s="58">
        <v>2.6</v>
      </c>
      <c r="BE6" s="58">
        <v>1.53</v>
      </c>
      <c r="BF6" s="58">
        <v>20.399999999999999</v>
      </c>
      <c r="BG6" s="58">
        <v>0.04</v>
      </c>
      <c r="BH6" s="15">
        <v>2.2000000000000002</v>
      </c>
      <c r="BI6" s="63">
        <v>6</v>
      </c>
      <c r="BJ6" s="58">
        <v>0.72</v>
      </c>
      <c r="BK6" s="58">
        <v>0.41</v>
      </c>
      <c r="BL6" s="58" t="s">
        <v>183</v>
      </c>
      <c r="BM6" s="58">
        <v>0.06</v>
      </c>
      <c r="BN6" s="58" t="s">
        <v>183</v>
      </c>
      <c r="BO6" s="58">
        <v>1.87</v>
      </c>
      <c r="BP6" s="58">
        <v>0.32</v>
      </c>
      <c r="BQ6" s="63">
        <v>36.6</v>
      </c>
      <c r="BR6" s="15" t="s">
        <v>174</v>
      </c>
      <c r="BS6" s="58">
        <v>1.41</v>
      </c>
      <c r="BT6" s="58">
        <v>0.11</v>
      </c>
      <c r="BU6" s="15">
        <v>52.2</v>
      </c>
      <c r="BV6" s="58">
        <v>1.45</v>
      </c>
    </row>
    <row r="7" spans="1:74" s="11" customFormat="1" ht="15" customHeight="1">
      <c r="A7" s="26" t="s">
        <v>131</v>
      </c>
      <c r="B7" s="11" t="s">
        <v>152</v>
      </c>
      <c r="C7" s="26" t="s">
        <v>79</v>
      </c>
      <c r="D7" s="11">
        <v>14</v>
      </c>
      <c r="E7" s="175">
        <v>767166</v>
      </c>
      <c r="F7" s="175">
        <v>5594989</v>
      </c>
      <c r="G7" s="37">
        <v>0.4</v>
      </c>
      <c r="H7" s="37">
        <v>0.7</v>
      </c>
      <c r="I7" s="26" t="s">
        <v>49</v>
      </c>
      <c r="J7" s="41" t="s">
        <v>156</v>
      </c>
      <c r="K7" s="26" t="s">
        <v>54</v>
      </c>
      <c r="L7" s="26">
        <v>2023</v>
      </c>
      <c r="M7" s="58">
        <v>2.04</v>
      </c>
      <c r="N7" s="15">
        <v>1</v>
      </c>
      <c r="O7" s="15">
        <v>53</v>
      </c>
      <c r="P7" s="58">
        <v>0.47</v>
      </c>
      <c r="Q7" s="63">
        <v>57.9</v>
      </c>
      <c r="R7" s="15">
        <v>41</v>
      </c>
      <c r="S7" s="58">
        <v>2.2999999999999998</v>
      </c>
      <c r="T7" s="82">
        <v>0.20300000000000001</v>
      </c>
      <c r="U7" s="15">
        <v>24</v>
      </c>
      <c r="V7" s="15">
        <v>11</v>
      </c>
      <c r="W7" s="82">
        <v>0.81</v>
      </c>
      <c r="X7" s="82">
        <v>1.9E-2</v>
      </c>
      <c r="Y7" s="82">
        <v>0.02</v>
      </c>
      <c r="Z7" s="82">
        <v>0.218</v>
      </c>
      <c r="AA7" s="15">
        <v>35</v>
      </c>
      <c r="AB7" s="15">
        <v>9</v>
      </c>
      <c r="AC7" s="82">
        <v>0.17</v>
      </c>
      <c r="AD7" s="15">
        <v>0.02</v>
      </c>
      <c r="AE7" s="58">
        <v>3.03</v>
      </c>
      <c r="AF7" s="15">
        <v>0.02</v>
      </c>
      <c r="AG7" s="58">
        <v>0.19</v>
      </c>
      <c r="AH7" s="58">
        <v>0.11</v>
      </c>
      <c r="AI7" s="58">
        <v>0.02</v>
      </c>
      <c r="AJ7" s="58">
        <v>5.2</v>
      </c>
      <c r="AK7" s="58">
        <v>1.26</v>
      </c>
      <c r="AL7" s="58">
        <v>18.8</v>
      </c>
      <c r="AM7" s="58">
        <v>1.1599999999999999</v>
      </c>
      <c r="AN7" s="58">
        <v>0.5</v>
      </c>
      <c r="AO7" s="58">
        <v>0.41</v>
      </c>
      <c r="AP7" s="58">
        <v>2.76</v>
      </c>
      <c r="AQ7" s="58">
        <v>2.15</v>
      </c>
      <c r="AR7" s="15" t="s">
        <v>183</v>
      </c>
      <c r="AS7" s="58">
        <v>7.0000000000000007E-2</v>
      </c>
      <c r="AT7" s="58" t="s">
        <v>183</v>
      </c>
      <c r="AU7" s="58">
        <v>0.19</v>
      </c>
      <c r="AV7" s="58">
        <v>0.4</v>
      </c>
      <c r="AW7" s="58">
        <v>0.66</v>
      </c>
      <c r="AX7" s="58">
        <v>16.399999999999999</v>
      </c>
      <c r="AY7" s="63">
        <v>20.3</v>
      </c>
      <c r="AZ7" s="82">
        <v>0.04</v>
      </c>
      <c r="BA7" s="82">
        <v>1.01</v>
      </c>
      <c r="BB7" s="82">
        <v>0.627</v>
      </c>
      <c r="BC7" s="58">
        <v>1.78</v>
      </c>
      <c r="BD7" s="58">
        <v>3.46</v>
      </c>
      <c r="BE7" s="58">
        <v>4.76</v>
      </c>
      <c r="BF7" s="58">
        <v>20.8</v>
      </c>
      <c r="BG7" s="58">
        <v>0.04</v>
      </c>
      <c r="BH7" s="15">
        <v>1.6</v>
      </c>
      <c r="BI7" s="63">
        <v>7.4</v>
      </c>
      <c r="BJ7" s="58">
        <v>2.46</v>
      </c>
      <c r="BK7" s="58">
        <v>0.47</v>
      </c>
      <c r="BL7" s="58" t="s">
        <v>183</v>
      </c>
      <c r="BM7" s="58">
        <v>0.2</v>
      </c>
      <c r="BN7" s="58" t="s">
        <v>183</v>
      </c>
      <c r="BO7" s="58">
        <v>6.15</v>
      </c>
      <c r="BP7" s="58">
        <v>0.97</v>
      </c>
      <c r="BQ7" s="63">
        <v>32</v>
      </c>
      <c r="BR7" s="15" t="s">
        <v>174</v>
      </c>
      <c r="BS7" s="58">
        <v>4.54</v>
      </c>
      <c r="BT7" s="58">
        <v>0.34</v>
      </c>
      <c r="BU7" s="15">
        <v>29.1</v>
      </c>
      <c r="BV7" s="58">
        <v>3.84</v>
      </c>
    </row>
    <row r="8" spans="1:74" s="11" customFormat="1" ht="15" customHeight="1">
      <c r="A8" s="26" t="s">
        <v>132</v>
      </c>
      <c r="B8" s="11" t="s">
        <v>152</v>
      </c>
      <c r="C8" s="26" t="s">
        <v>80</v>
      </c>
      <c r="D8" s="11">
        <v>14</v>
      </c>
      <c r="E8" s="175">
        <v>770524</v>
      </c>
      <c r="F8" s="175">
        <v>5592364</v>
      </c>
      <c r="G8" s="37">
        <v>0.4</v>
      </c>
      <c r="H8" s="37">
        <v>0.7</v>
      </c>
      <c r="I8" s="26" t="s">
        <v>49</v>
      </c>
      <c r="J8" s="41" t="s">
        <v>156</v>
      </c>
      <c r="K8" s="26" t="s">
        <v>54</v>
      </c>
      <c r="L8" s="26">
        <v>2023</v>
      </c>
      <c r="M8" s="58">
        <v>2.2599999999999998</v>
      </c>
      <c r="N8" s="15" t="s">
        <v>184</v>
      </c>
      <c r="O8" s="15">
        <v>25</v>
      </c>
      <c r="P8" s="58">
        <v>0.19</v>
      </c>
      <c r="Q8" s="63">
        <v>46.2</v>
      </c>
      <c r="R8" s="15">
        <v>19</v>
      </c>
      <c r="S8" s="58">
        <v>1.08</v>
      </c>
      <c r="T8" s="82">
        <v>5.5E-2</v>
      </c>
      <c r="U8" s="15">
        <v>24</v>
      </c>
      <c r="V8" s="15">
        <v>7</v>
      </c>
      <c r="W8" s="82">
        <v>0.39600000000000002</v>
      </c>
      <c r="X8" s="82">
        <v>8.9999999999999993E-3</v>
      </c>
      <c r="Y8" s="82">
        <v>0.01</v>
      </c>
      <c r="Z8" s="82">
        <v>0.152</v>
      </c>
      <c r="AA8" s="15">
        <v>474</v>
      </c>
      <c r="AB8" s="15">
        <v>4</v>
      </c>
      <c r="AC8" s="82">
        <v>0.11799999999999999</v>
      </c>
      <c r="AD8" s="15">
        <v>0.03</v>
      </c>
      <c r="AE8" s="58">
        <v>2.66</v>
      </c>
      <c r="AF8" s="15">
        <v>0.02</v>
      </c>
      <c r="AG8" s="58">
        <v>0.22</v>
      </c>
      <c r="AH8" s="58">
        <v>0.1</v>
      </c>
      <c r="AI8" s="58">
        <v>0.01</v>
      </c>
      <c r="AJ8" s="58">
        <v>2.37</v>
      </c>
      <c r="AK8" s="58">
        <v>0.42</v>
      </c>
      <c r="AL8" s="58">
        <v>21</v>
      </c>
      <c r="AM8" s="58">
        <v>1.36</v>
      </c>
      <c r="AN8" s="58">
        <v>0.54</v>
      </c>
      <c r="AO8" s="58">
        <v>0.34</v>
      </c>
      <c r="AP8" s="58">
        <v>2.4</v>
      </c>
      <c r="AQ8" s="58">
        <v>2.1</v>
      </c>
      <c r="AR8" s="15" t="s">
        <v>183</v>
      </c>
      <c r="AS8" s="58">
        <v>0.06</v>
      </c>
      <c r="AT8" s="58">
        <v>0.06</v>
      </c>
      <c r="AU8" s="58">
        <v>0.21</v>
      </c>
      <c r="AV8" s="58">
        <v>3.84</v>
      </c>
      <c r="AW8" s="58">
        <v>1.43</v>
      </c>
      <c r="AX8" s="58">
        <v>13.8</v>
      </c>
      <c r="AY8" s="63">
        <v>10.8</v>
      </c>
      <c r="AZ8" s="82">
        <v>4.4999999999999998E-2</v>
      </c>
      <c r="BA8" s="82">
        <v>1.24</v>
      </c>
      <c r="BB8" s="82">
        <v>0.72499999999999998</v>
      </c>
      <c r="BC8" s="58">
        <v>2.1</v>
      </c>
      <c r="BD8" s="58">
        <v>4.0999999999999996</v>
      </c>
      <c r="BE8" s="58">
        <v>4.07</v>
      </c>
      <c r="BF8" s="58">
        <v>4.33</v>
      </c>
      <c r="BG8" s="58">
        <v>0.05</v>
      </c>
      <c r="BH8" s="15">
        <v>1.2</v>
      </c>
      <c r="BI8" s="63">
        <v>6.4</v>
      </c>
      <c r="BJ8" s="58">
        <v>2.2599999999999998</v>
      </c>
      <c r="BK8" s="58">
        <v>0.73</v>
      </c>
      <c r="BL8" s="58" t="s">
        <v>183</v>
      </c>
      <c r="BM8" s="58">
        <v>0.23</v>
      </c>
      <c r="BN8" s="58" t="s">
        <v>183</v>
      </c>
      <c r="BO8" s="58">
        <v>7.52</v>
      </c>
      <c r="BP8" s="58">
        <v>22</v>
      </c>
      <c r="BQ8" s="63">
        <v>12.6</v>
      </c>
      <c r="BR8" s="15" t="s">
        <v>174</v>
      </c>
      <c r="BS8" s="58">
        <v>4.49</v>
      </c>
      <c r="BT8" s="58">
        <v>0.4</v>
      </c>
      <c r="BU8" s="15">
        <v>18.3</v>
      </c>
      <c r="BV8" s="58">
        <v>2.71</v>
      </c>
    </row>
    <row r="9" spans="1:74" s="11" customFormat="1" ht="15" customHeight="1">
      <c r="A9" s="26" t="s">
        <v>133</v>
      </c>
      <c r="B9" s="11" t="s">
        <v>152</v>
      </c>
      <c r="C9" s="26" t="s">
        <v>81</v>
      </c>
      <c r="D9" s="11">
        <v>14</v>
      </c>
      <c r="E9" s="175">
        <v>769664</v>
      </c>
      <c r="F9" s="175">
        <v>5589968</v>
      </c>
      <c r="G9" s="37">
        <v>0.5</v>
      </c>
      <c r="H9" s="37">
        <v>0.8</v>
      </c>
      <c r="I9" s="26" t="s">
        <v>49</v>
      </c>
      <c r="J9" s="41" t="s">
        <v>156</v>
      </c>
      <c r="K9" s="26" t="s">
        <v>54</v>
      </c>
      <c r="L9" s="26">
        <v>2023</v>
      </c>
      <c r="M9" s="58">
        <v>1.54</v>
      </c>
      <c r="N9" s="15">
        <v>1</v>
      </c>
      <c r="O9" s="15">
        <v>25</v>
      </c>
      <c r="P9" s="58">
        <v>0.2</v>
      </c>
      <c r="Q9" s="63">
        <v>20.5</v>
      </c>
      <c r="R9" s="15">
        <v>19</v>
      </c>
      <c r="S9" s="58">
        <v>1.32</v>
      </c>
      <c r="T9" s="82">
        <v>6.3E-2</v>
      </c>
      <c r="U9" s="15">
        <v>10</v>
      </c>
      <c r="V9" s="15">
        <v>9</v>
      </c>
      <c r="W9" s="82">
        <v>0.42599999999999999</v>
      </c>
      <c r="X9" s="82">
        <v>8.9999999999999993E-3</v>
      </c>
      <c r="Y9" s="82">
        <v>0.01</v>
      </c>
      <c r="Z9" s="82">
        <v>0.08</v>
      </c>
      <c r="AA9" s="15">
        <v>81</v>
      </c>
      <c r="AB9" s="15">
        <v>5</v>
      </c>
      <c r="AC9" s="82">
        <v>0.11799999999999999</v>
      </c>
      <c r="AD9" s="15">
        <v>0.02</v>
      </c>
      <c r="AE9" s="58">
        <v>2.42</v>
      </c>
      <c r="AF9" s="15">
        <v>0.01</v>
      </c>
      <c r="AG9" s="58">
        <v>0.14000000000000001</v>
      </c>
      <c r="AH9" s="58">
        <v>0.1</v>
      </c>
      <c r="AI9" s="58" t="s">
        <v>183</v>
      </c>
      <c r="AJ9" s="58">
        <v>2.78</v>
      </c>
      <c r="AK9" s="58">
        <v>0.79</v>
      </c>
      <c r="AL9" s="58">
        <v>5.64</v>
      </c>
      <c r="AM9" s="58">
        <v>0.74</v>
      </c>
      <c r="AN9" s="58">
        <v>0.31</v>
      </c>
      <c r="AO9" s="58">
        <v>0.16</v>
      </c>
      <c r="AP9" s="58">
        <v>1.93</v>
      </c>
      <c r="AQ9" s="58">
        <v>1.18</v>
      </c>
      <c r="AR9" s="15" t="s">
        <v>183</v>
      </c>
      <c r="AS9" s="58">
        <v>0.05</v>
      </c>
      <c r="AT9" s="58" t="s">
        <v>183</v>
      </c>
      <c r="AU9" s="58">
        <v>0.12</v>
      </c>
      <c r="AV9" s="58">
        <v>0.36</v>
      </c>
      <c r="AW9" s="58">
        <v>0.72</v>
      </c>
      <c r="AX9" s="58">
        <v>7.37</v>
      </c>
      <c r="AY9" s="63">
        <v>8.49</v>
      </c>
      <c r="AZ9" s="82">
        <v>5.1999999999999998E-2</v>
      </c>
      <c r="BA9" s="82">
        <v>1.22</v>
      </c>
      <c r="BB9" s="82">
        <v>0.78200000000000003</v>
      </c>
      <c r="BC9" s="58">
        <v>2.17</v>
      </c>
      <c r="BD9" s="58">
        <v>4.22</v>
      </c>
      <c r="BE9" s="58">
        <v>2.0499999999999998</v>
      </c>
      <c r="BF9" s="58">
        <v>17.3</v>
      </c>
      <c r="BG9" s="58">
        <v>0.02</v>
      </c>
      <c r="BH9" s="15">
        <v>0.9</v>
      </c>
      <c r="BI9" s="63">
        <v>5.5</v>
      </c>
      <c r="BJ9" s="58">
        <v>1.26</v>
      </c>
      <c r="BK9" s="58">
        <v>1.1499999999999999</v>
      </c>
      <c r="BL9" s="58" t="s">
        <v>183</v>
      </c>
      <c r="BM9" s="58">
        <v>0.12</v>
      </c>
      <c r="BN9" s="58" t="s">
        <v>183</v>
      </c>
      <c r="BO9" s="58">
        <v>3.67</v>
      </c>
      <c r="BP9" s="58">
        <v>1.08</v>
      </c>
      <c r="BQ9" s="63">
        <v>14.9</v>
      </c>
      <c r="BR9" s="15" t="s">
        <v>174</v>
      </c>
      <c r="BS9" s="58">
        <v>2.76</v>
      </c>
      <c r="BT9" s="58">
        <v>0.23</v>
      </c>
      <c r="BU9" s="15">
        <v>18.600000000000001</v>
      </c>
      <c r="BV9" s="58">
        <v>2.2000000000000002</v>
      </c>
    </row>
    <row r="10" spans="1:74" s="11" customFormat="1" ht="15" customHeight="1">
      <c r="A10" s="26" t="s">
        <v>134</v>
      </c>
      <c r="B10" s="11" t="s">
        <v>73</v>
      </c>
      <c r="C10" s="26" t="s">
        <v>82</v>
      </c>
      <c r="D10" s="11">
        <v>14</v>
      </c>
      <c r="E10" s="175">
        <v>751326</v>
      </c>
      <c r="F10" s="175">
        <v>5593876</v>
      </c>
      <c r="G10" s="37">
        <v>2.5</v>
      </c>
      <c r="H10" s="37">
        <v>2.6</v>
      </c>
      <c r="I10" s="26" t="s">
        <v>49</v>
      </c>
      <c r="J10" s="41" t="s">
        <v>156</v>
      </c>
      <c r="K10" s="26" t="s">
        <v>54</v>
      </c>
      <c r="L10" s="26">
        <v>2023</v>
      </c>
      <c r="M10" s="58">
        <v>3.45</v>
      </c>
      <c r="N10" s="15">
        <v>75</v>
      </c>
      <c r="O10" s="15">
        <v>142</v>
      </c>
      <c r="P10" s="58">
        <v>0.44</v>
      </c>
      <c r="Q10" s="63">
        <v>59.6</v>
      </c>
      <c r="R10" s="15">
        <v>67</v>
      </c>
      <c r="S10" s="58">
        <v>4.24</v>
      </c>
      <c r="T10" s="82">
        <v>0.70399999999999996</v>
      </c>
      <c r="U10" s="15">
        <v>31</v>
      </c>
      <c r="V10" s="15">
        <v>22</v>
      </c>
      <c r="W10" s="82">
        <v>1.49</v>
      </c>
      <c r="X10" s="82">
        <v>4.7E-2</v>
      </c>
      <c r="Y10" s="82">
        <v>0.04</v>
      </c>
      <c r="Z10" s="82">
        <v>0.14799999999999999</v>
      </c>
      <c r="AA10" s="15">
        <v>22</v>
      </c>
      <c r="AB10" s="15">
        <v>11</v>
      </c>
      <c r="AC10" s="82">
        <v>0.21099999999999999</v>
      </c>
      <c r="AD10" s="15">
        <v>0.03</v>
      </c>
      <c r="AE10" s="58">
        <v>61.4</v>
      </c>
      <c r="AF10" s="15">
        <v>0.02</v>
      </c>
      <c r="AG10" s="58">
        <v>0.39</v>
      </c>
      <c r="AH10" s="58">
        <v>0.25</v>
      </c>
      <c r="AI10" s="58">
        <v>0.06</v>
      </c>
      <c r="AJ10" s="58">
        <v>12.4</v>
      </c>
      <c r="AK10" s="58">
        <v>3.5</v>
      </c>
      <c r="AL10" s="58">
        <v>72</v>
      </c>
      <c r="AM10" s="58">
        <v>2.04</v>
      </c>
      <c r="AN10" s="58">
        <v>0.86</v>
      </c>
      <c r="AO10" s="58">
        <v>0.6</v>
      </c>
      <c r="AP10" s="58">
        <v>4.38</v>
      </c>
      <c r="AQ10" s="58">
        <v>3.35</v>
      </c>
      <c r="AR10" s="15" t="s">
        <v>183</v>
      </c>
      <c r="AS10" s="58">
        <v>0.17</v>
      </c>
      <c r="AT10" s="58" t="s">
        <v>183</v>
      </c>
      <c r="AU10" s="58">
        <v>0.32</v>
      </c>
      <c r="AV10" s="58">
        <v>1.18</v>
      </c>
      <c r="AW10" s="58">
        <v>0.18</v>
      </c>
      <c r="AX10" s="58">
        <v>23.7</v>
      </c>
      <c r="AY10" s="63">
        <v>44.8</v>
      </c>
      <c r="AZ10" s="82">
        <v>9.0999999999999998E-2</v>
      </c>
      <c r="BA10" s="82">
        <v>1.97</v>
      </c>
      <c r="BB10" s="82">
        <v>1.36</v>
      </c>
      <c r="BC10" s="58">
        <v>3.47</v>
      </c>
      <c r="BD10" s="58">
        <v>6.88</v>
      </c>
      <c r="BE10" s="58">
        <v>6.76</v>
      </c>
      <c r="BF10" s="58">
        <v>41.1</v>
      </c>
      <c r="BG10" s="58">
        <v>0.31</v>
      </c>
      <c r="BH10" s="15">
        <v>3.9</v>
      </c>
      <c r="BI10" s="63">
        <v>7.2</v>
      </c>
      <c r="BJ10" s="58">
        <v>3.88</v>
      </c>
      <c r="BK10" s="58">
        <v>2.08</v>
      </c>
      <c r="BL10" s="58" t="s">
        <v>183</v>
      </c>
      <c r="BM10" s="58">
        <v>0.34</v>
      </c>
      <c r="BN10" s="58">
        <v>0.03</v>
      </c>
      <c r="BO10" s="58">
        <v>7.3</v>
      </c>
      <c r="BP10" s="58">
        <v>2.1</v>
      </c>
      <c r="BQ10" s="63">
        <v>52.2</v>
      </c>
      <c r="BR10" s="15">
        <v>0.3</v>
      </c>
      <c r="BS10" s="58">
        <v>6.87</v>
      </c>
      <c r="BT10" s="58">
        <v>0.64</v>
      </c>
      <c r="BU10" s="15">
        <v>54.5</v>
      </c>
      <c r="BV10" s="58">
        <v>8.07</v>
      </c>
    </row>
    <row r="11" spans="1:74" s="11" customFormat="1" ht="15" customHeight="1">
      <c r="A11" s="26" t="s">
        <v>135</v>
      </c>
      <c r="B11" s="11" t="s">
        <v>152</v>
      </c>
      <c r="C11" s="26" t="s">
        <v>83</v>
      </c>
      <c r="D11" s="11">
        <v>14</v>
      </c>
      <c r="E11" s="175">
        <v>750285</v>
      </c>
      <c r="F11" s="175">
        <v>5612554</v>
      </c>
      <c r="G11" s="37">
        <v>0.7</v>
      </c>
      <c r="H11" s="37">
        <v>1</v>
      </c>
      <c r="I11" s="26" t="s">
        <v>49</v>
      </c>
      <c r="J11" s="41" t="s">
        <v>156</v>
      </c>
      <c r="K11" s="26" t="s">
        <v>54</v>
      </c>
      <c r="L11" s="26">
        <v>2023</v>
      </c>
      <c r="M11" s="58">
        <v>1.66</v>
      </c>
      <c r="N11" s="15">
        <v>1</v>
      </c>
      <c r="O11" s="15">
        <v>43</v>
      </c>
      <c r="P11" s="58">
        <v>0.47</v>
      </c>
      <c r="Q11" s="63">
        <v>33.799999999999997</v>
      </c>
      <c r="R11" s="15">
        <v>58</v>
      </c>
      <c r="S11" s="58">
        <v>2.36</v>
      </c>
      <c r="T11" s="82">
        <v>0.158</v>
      </c>
      <c r="U11" s="15">
        <v>11</v>
      </c>
      <c r="V11" s="15">
        <v>10</v>
      </c>
      <c r="W11" s="82">
        <v>0.88800000000000001</v>
      </c>
      <c r="X11" s="82">
        <v>2.3E-2</v>
      </c>
      <c r="Y11" s="82">
        <v>0.02</v>
      </c>
      <c r="Z11" s="82">
        <v>0.16900000000000001</v>
      </c>
      <c r="AA11" s="15">
        <v>40</v>
      </c>
      <c r="AB11" s="15">
        <v>10</v>
      </c>
      <c r="AC11" s="82">
        <v>0.12</v>
      </c>
      <c r="AD11" s="15">
        <v>0.02</v>
      </c>
      <c r="AE11" s="58">
        <v>3.43</v>
      </c>
      <c r="AF11" s="15">
        <v>0.01</v>
      </c>
      <c r="AG11" s="58">
        <v>0.16</v>
      </c>
      <c r="AH11" s="58">
        <v>0.12</v>
      </c>
      <c r="AI11" s="58">
        <v>0.02</v>
      </c>
      <c r="AJ11" s="58">
        <v>6.29</v>
      </c>
      <c r="AK11" s="58">
        <v>1.26</v>
      </c>
      <c r="AL11" s="58">
        <v>22.9</v>
      </c>
      <c r="AM11" s="58">
        <v>0.82</v>
      </c>
      <c r="AN11" s="58">
        <v>0.36</v>
      </c>
      <c r="AO11" s="58">
        <v>0.26</v>
      </c>
      <c r="AP11" s="58">
        <v>2.09</v>
      </c>
      <c r="AQ11" s="58">
        <v>1.29</v>
      </c>
      <c r="AR11" s="15" t="s">
        <v>183</v>
      </c>
      <c r="AS11" s="58">
        <v>0.05</v>
      </c>
      <c r="AT11" s="58" t="s">
        <v>183</v>
      </c>
      <c r="AU11" s="58">
        <v>0.13</v>
      </c>
      <c r="AV11" s="58">
        <v>0.3</v>
      </c>
      <c r="AW11" s="58">
        <v>0.36</v>
      </c>
      <c r="AX11" s="58">
        <v>8.2799999999999994</v>
      </c>
      <c r="AY11" s="63">
        <v>30.2</v>
      </c>
      <c r="AZ11" s="82">
        <v>4.4999999999999998E-2</v>
      </c>
      <c r="BA11" s="82">
        <v>0.98</v>
      </c>
      <c r="BB11" s="82">
        <v>0.66200000000000003</v>
      </c>
      <c r="BC11" s="58">
        <v>1.72</v>
      </c>
      <c r="BD11" s="58">
        <v>3.41</v>
      </c>
      <c r="BE11" s="58">
        <v>2.34</v>
      </c>
      <c r="BF11" s="58">
        <v>13.4</v>
      </c>
      <c r="BG11" s="58">
        <v>0.05</v>
      </c>
      <c r="BH11" s="15">
        <v>1.6</v>
      </c>
      <c r="BI11" s="63">
        <v>5.3</v>
      </c>
      <c r="BJ11" s="58">
        <v>1.4</v>
      </c>
      <c r="BK11" s="58">
        <v>1.55</v>
      </c>
      <c r="BL11" s="58" t="s">
        <v>183</v>
      </c>
      <c r="BM11" s="58">
        <v>0.14000000000000001</v>
      </c>
      <c r="BN11" s="58">
        <v>0.01</v>
      </c>
      <c r="BO11" s="58">
        <v>3.61</v>
      </c>
      <c r="BP11" s="58">
        <v>0.63</v>
      </c>
      <c r="BQ11" s="63">
        <v>22.5</v>
      </c>
      <c r="BR11" s="15" t="s">
        <v>174</v>
      </c>
      <c r="BS11" s="58">
        <v>3</v>
      </c>
      <c r="BT11" s="58">
        <v>0.26</v>
      </c>
      <c r="BU11" s="15">
        <v>25.1</v>
      </c>
      <c r="BV11" s="58">
        <v>2.82</v>
      </c>
    </row>
    <row r="12" spans="1:74" s="11" customFormat="1" ht="15" customHeight="1">
      <c r="A12" s="26" t="s">
        <v>136</v>
      </c>
      <c r="B12" s="11" t="s">
        <v>152</v>
      </c>
      <c r="C12" s="26" t="s">
        <v>84</v>
      </c>
      <c r="D12" s="11">
        <v>14</v>
      </c>
      <c r="E12" s="175">
        <v>749922</v>
      </c>
      <c r="F12" s="175">
        <v>5612592</v>
      </c>
      <c r="G12" s="37">
        <v>0.4</v>
      </c>
      <c r="H12" s="37">
        <v>0.7</v>
      </c>
      <c r="I12" s="26" t="s">
        <v>49</v>
      </c>
      <c r="J12" s="41" t="s">
        <v>156</v>
      </c>
      <c r="K12" s="26" t="s">
        <v>54</v>
      </c>
      <c r="L12" s="26">
        <v>2023</v>
      </c>
      <c r="M12" s="58">
        <v>1.02</v>
      </c>
      <c r="N12" s="15" t="s">
        <v>184</v>
      </c>
      <c r="O12" s="15">
        <v>32</v>
      </c>
      <c r="P12" s="58">
        <v>0.64</v>
      </c>
      <c r="Q12" s="63">
        <v>29.9</v>
      </c>
      <c r="R12" s="15">
        <v>39</v>
      </c>
      <c r="S12" s="58">
        <v>1.88</v>
      </c>
      <c r="T12" s="82">
        <v>0.13600000000000001</v>
      </c>
      <c r="U12" s="15">
        <v>14</v>
      </c>
      <c r="V12" s="15">
        <v>8</v>
      </c>
      <c r="W12" s="82">
        <v>0.77700000000000002</v>
      </c>
      <c r="X12" s="82">
        <v>1.7999999999999999E-2</v>
      </c>
      <c r="Y12" s="82">
        <v>0.03</v>
      </c>
      <c r="Z12" s="82">
        <v>0.17899999999999999</v>
      </c>
      <c r="AA12" s="15">
        <v>26</v>
      </c>
      <c r="AB12" s="15">
        <v>9</v>
      </c>
      <c r="AC12" s="82">
        <v>0.1</v>
      </c>
      <c r="AD12" s="15">
        <v>0.02</v>
      </c>
      <c r="AE12" s="58">
        <v>3.02</v>
      </c>
      <c r="AF12" s="15">
        <v>0.01</v>
      </c>
      <c r="AG12" s="58">
        <v>0.12</v>
      </c>
      <c r="AH12" s="58">
        <v>0.1</v>
      </c>
      <c r="AI12" s="58">
        <v>0.02</v>
      </c>
      <c r="AJ12" s="58">
        <v>4.91</v>
      </c>
      <c r="AK12" s="58">
        <v>0.98</v>
      </c>
      <c r="AL12" s="58">
        <v>21.3</v>
      </c>
      <c r="AM12" s="58">
        <v>0.92</v>
      </c>
      <c r="AN12" s="58">
        <v>0.41</v>
      </c>
      <c r="AO12" s="58">
        <v>0.31</v>
      </c>
      <c r="AP12" s="58">
        <v>1.49</v>
      </c>
      <c r="AQ12" s="58">
        <v>1.55</v>
      </c>
      <c r="AR12" s="15" t="s">
        <v>183</v>
      </c>
      <c r="AS12" s="58">
        <v>0.14000000000000001</v>
      </c>
      <c r="AT12" s="58" t="s">
        <v>183</v>
      </c>
      <c r="AU12" s="58">
        <v>0.15</v>
      </c>
      <c r="AV12" s="58">
        <v>0.17</v>
      </c>
      <c r="AW12" s="58">
        <v>0.14000000000000001</v>
      </c>
      <c r="AX12" s="58">
        <v>10.7</v>
      </c>
      <c r="AY12" s="63">
        <v>22.8</v>
      </c>
      <c r="AZ12" s="82">
        <v>2.9000000000000001E-2</v>
      </c>
      <c r="BA12" s="82">
        <v>0.73199999999999998</v>
      </c>
      <c r="BB12" s="82">
        <v>0.46</v>
      </c>
      <c r="BC12" s="58">
        <v>1.22</v>
      </c>
      <c r="BD12" s="58">
        <v>2.44</v>
      </c>
      <c r="BE12" s="58">
        <v>2.96</v>
      </c>
      <c r="BF12" s="58">
        <v>7.55</v>
      </c>
      <c r="BG12" s="58">
        <v>0.06</v>
      </c>
      <c r="BH12" s="15">
        <v>1.2</v>
      </c>
      <c r="BI12" s="63">
        <v>4.5999999999999996</v>
      </c>
      <c r="BJ12" s="58">
        <v>1.68</v>
      </c>
      <c r="BK12" s="58">
        <v>0.65</v>
      </c>
      <c r="BL12" s="58" t="s">
        <v>183</v>
      </c>
      <c r="BM12" s="58">
        <v>0.15</v>
      </c>
      <c r="BN12" s="58">
        <v>0.01</v>
      </c>
      <c r="BO12" s="58">
        <v>3.17</v>
      </c>
      <c r="BP12" s="58">
        <v>0.52</v>
      </c>
      <c r="BQ12" s="63">
        <v>18.5</v>
      </c>
      <c r="BR12" s="15">
        <v>0.1</v>
      </c>
      <c r="BS12" s="58">
        <v>3.61</v>
      </c>
      <c r="BT12" s="58">
        <v>0.3</v>
      </c>
      <c r="BU12" s="15">
        <v>21.4</v>
      </c>
      <c r="BV12" s="58">
        <v>4.91</v>
      </c>
    </row>
    <row r="13" spans="1:74" s="11" customFormat="1" ht="15" customHeight="1">
      <c r="A13" s="26" t="s">
        <v>137</v>
      </c>
      <c r="B13" s="11" t="s">
        <v>152</v>
      </c>
      <c r="C13" s="26" t="s">
        <v>85</v>
      </c>
      <c r="D13" s="11">
        <v>14</v>
      </c>
      <c r="E13" s="175">
        <v>748088</v>
      </c>
      <c r="F13" s="175">
        <v>5612839</v>
      </c>
      <c r="G13" s="37">
        <v>0.3</v>
      </c>
      <c r="H13" s="37">
        <v>0.5</v>
      </c>
      <c r="I13" s="26" t="s">
        <v>49</v>
      </c>
      <c r="J13" s="41" t="s">
        <v>156</v>
      </c>
      <c r="K13" s="26" t="s">
        <v>372</v>
      </c>
      <c r="L13" s="26">
        <v>2023</v>
      </c>
      <c r="M13" s="58">
        <v>3.77</v>
      </c>
      <c r="N13" s="15">
        <v>1</v>
      </c>
      <c r="O13" s="15">
        <v>100</v>
      </c>
      <c r="P13" s="58">
        <v>0.32</v>
      </c>
      <c r="Q13" s="63">
        <v>34.799999999999997</v>
      </c>
      <c r="R13" s="15">
        <v>55</v>
      </c>
      <c r="S13" s="58">
        <v>2.99</v>
      </c>
      <c r="T13" s="82">
        <v>0.16900000000000001</v>
      </c>
      <c r="U13" s="15">
        <v>13</v>
      </c>
      <c r="V13" s="15">
        <v>18</v>
      </c>
      <c r="W13" s="82">
        <v>1.1000000000000001</v>
      </c>
      <c r="X13" s="82">
        <v>2.3E-2</v>
      </c>
      <c r="Y13" s="82">
        <v>0.02</v>
      </c>
      <c r="Z13" s="82">
        <v>0.13800000000000001</v>
      </c>
      <c r="AA13" s="15">
        <v>81</v>
      </c>
      <c r="AB13" s="15">
        <v>6</v>
      </c>
      <c r="AC13" s="82">
        <v>0.161</v>
      </c>
      <c r="AD13" s="15">
        <v>0.02</v>
      </c>
      <c r="AE13" s="58">
        <v>4.55</v>
      </c>
      <c r="AF13" s="15">
        <v>0.02</v>
      </c>
      <c r="AG13" s="58">
        <v>0.33</v>
      </c>
      <c r="AH13" s="58">
        <v>0.28999999999999998</v>
      </c>
      <c r="AI13" s="58">
        <v>0.02</v>
      </c>
      <c r="AJ13" s="58">
        <v>9.64</v>
      </c>
      <c r="AK13" s="58">
        <v>1.95</v>
      </c>
      <c r="AL13" s="58">
        <v>48.6</v>
      </c>
      <c r="AM13" s="58">
        <v>0.86</v>
      </c>
      <c r="AN13" s="58">
        <v>0.36</v>
      </c>
      <c r="AO13" s="58">
        <v>0.26</v>
      </c>
      <c r="AP13" s="58">
        <v>3.54</v>
      </c>
      <c r="AQ13" s="58">
        <v>1.31</v>
      </c>
      <c r="AR13" s="15" t="s">
        <v>183</v>
      </c>
      <c r="AS13" s="58">
        <v>0.09</v>
      </c>
      <c r="AT13" s="58" t="s">
        <v>183</v>
      </c>
      <c r="AU13" s="58">
        <v>0.14000000000000001</v>
      </c>
      <c r="AV13" s="58">
        <v>0.63</v>
      </c>
      <c r="AW13" s="58">
        <v>0.8</v>
      </c>
      <c r="AX13" s="58">
        <v>8.48</v>
      </c>
      <c r="AY13" s="63">
        <v>41.4</v>
      </c>
      <c r="AZ13" s="82">
        <v>6.0999999999999999E-2</v>
      </c>
      <c r="BA13" s="82">
        <v>1.44</v>
      </c>
      <c r="BB13" s="82">
        <v>0.92500000000000004</v>
      </c>
      <c r="BC13" s="58">
        <v>2.2999999999999998</v>
      </c>
      <c r="BD13" s="58">
        <v>4.72</v>
      </c>
      <c r="BE13" s="58">
        <v>2.44</v>
      </c>
      <c r="BF13" s="58">
        <v>13.5</v>
      </c>
      <c r="BG13" s="58">
        <v>0.06</v>
      </c>
      <c r="BH13" s="15">
        <v>2</v>
      </c>
      <c r="BI13" s="63">
        <v>6.8</v>
      </c>
      <c r="BJ13" s="58">
        <v>1.4</v>
      </c>
      <c r="BK13" s="58">
        <v>1.69</v>
      </c>
      <c r="BL13" s="58" t="s">
        <v>183</v>
      </c>
      <c r="BM13" s="58">
        <v>0.14000000000000001</v>
      </c>
      <c r="BN13" s="58">
        <v>0.02</v>
      </c>
      <c r="BO13" s="58">
        <v>4.58</v>
      </c>
      <c r="BP13" s="58">
        <v>0.89</v>
      </c>
      <c r="BQ13" s="63">
        <v>35.6</v>
      </c>
      <c r="BR13" s="15">
        <v>0.7</v>
      </c>
      <c r="BS13" s="58">
        <v>3.16</v>
      </c>
      <c r="BT13" s="58">
        <v>0.25</v>
      </c>
      <c r="BU13" s="15">
        <v>30.5</v>
      </c>
      <c r="BV13" s="58">
        <v>3.75</v>
      </c>
    </row>
    <row r="14" spans="1:74" s="11" customFormat="1" ht="15" customHeight="1">
      <c r="A14" s="26" t="s">
        <v>138</v>
      </c>
      <c r="B14" s="11" t="s">
        <v>152</v>
      </c>
      <c r="C14" s="26" t="s">
        <v>86</v>
      </c>
      <c r="D14" s="11">
        <v>14</v>
      </c>
      <c r="E14" s="175">
        <v>748978</v>
      </c>
      <c r="F14" s="175">
        <v>5612770</v>
      </c>
      <c r="G14" s="37">
        <v>0.6</v>
      </c>
      <c r="H14" s="37">
        <v>1</v>
      </c>
      <c r="I14" s="26" t="s">
        <v>49</v>
      </c>
      <c r="J14" s="41" t="s">
        <v>156</v>
      </c>
      <c r="K14" s="26" t="s">
        <v>54</v>
      </c>
      <c r="L14" s="26">
        <v>2023</v>
      </c>
      <c r="M14" s="58">
        <v>1.8</v>
      </c>
      <c r="N14" s="15" t="s">
        <v>184</v>
      </c>
      <c r="O14" s="15">
        <v>38</v>
      </c>
      <c r="P14" s="58">
        <v>0.43</v>
      </c>
      <c r="Q14" s="63">
        <v>23.2</v>
      </c>
      <c r="R14" s="15">
        <v>158</v>
      </c>
      <c r="S14" s="58">
        <v>2.84</v>
      </c>
      <c r="T14" s="82">
        <v>0.20300000000000001</v>
      </c>
      <c r="U14" s="15">
        <v>10</v>
      </c>
      <c r="V14" s="15">
        <v>13</v>
      </c>
      <c r="W14" s="82">
        <v>1.55</v>
      </c>
      <c r="X14" s="82">
        <v>3.2000000000000001E-2</v>
      </c>
      <c r="Y14" s="82">
        <v>0.02</v>
      </c>
      <c r="Z14" s="82">
        <v>0.14399999999999999</v>
      </c>
      <c r="AA14" s="15">
        <v>31</v>
      </c>
      <c r="AB14" s="15">
        <v>11</v>
      </c>
      <c r="AC14" s="82">
        <v>0.14099999999999999</v>
      </c>
      <c r="AD14" s="15">
        <v>0.02</v>
      </c>
      <c r="AE14" s="58">
        <v>3.08</v>
      </c>
      <c r="AF14" s="15">
        <v>0.01</v>
      </c>
      <c r="AG14" s="58">
        <v>0.18</v>
      </c>
      <c r="AH14" s="58">
        <v>0.12</v>
      </c>
      <c r="AI14" s="58">
        <v>0.02</v>
      </c>
      <c r="AJ14" s="58">
        <v>10.3</v>
      </c>
      <c r="AK14" s="58">
        <v>1.64</v>
      </c>
      <c r="AL14" s="58">
        <v>18.100000000000001</v>
      </c>
      <c r="AM14" s="58">
        <v>0.66</v>
      </c>
      <c r="AN14" s="58">
        <v>0.28999999999999998</v>
      </c>
      <c r="AO14" s="58">
        <v>0.22</v>
      </c>
      <c r="AP14" s="58">
        <v>2.3199999999999998</v>
      </c>
      <c r="AQ14" s="58">
        <v>1.08</v>
      </c>
      <c r="AR14" s="15" t="s">
        <v>183</v>
      </c>
      <c r="AS14" s="58">
        <v>7.0000000000000007E-2</v>
      </c>
      <c r="AT14" s="58" t="s">
        <v>183</v>
      </c>
      <c r="AU14" s="58">
        <v>0.11</v>
      </c>
      <c r="AV14" s="58">
        <v>0.36</v>
      </c>
      <c r="AW14" s="58">
        <v>0.34</v>
      </c>
      <c r="AX14" s="58">
        <v>7.2</v>
      </c>
      <c r="AY14" s="63">
        <v>81.099999999999994</v>
      </c>
      <c r="AZ14" s="82">
        <v>4.2000000000000003E-2</v>
      </c>
      <c r="BA14" s="82">
        <v>0.96599999999999997</v>
      </c>
      <c r="BB14" s="82">
        <v>0.622</v>
      </c>
      <c r="BC14" s="58">
        <v>1.65</v>
      </c>
      <c r="BD14" s="58">
        <v>3.28</v>
      </c>
      <c r="BE14" s="58">
        <v>2.0299999999999998</v>
      </c>
      <c r="BF14" s="58">
        <v>20.5</v>
      </c>
      <c r="BG14" s="58">
        <v>0.06</v>
      </c>
      <c r="BH14" s="15">
        <v>1.8</v>
      </c>
      <c r="BI14" s="63">
        <v>3.5</v>
      </c>
      <c r="BJ14" s="58">
        <v>1.1599999999999999</v>
      </c>
      <c r="BK14" s="58">
        <v>0.61</v>
      </c>
      <c r="BL14" s="58" t="s">
        <v>183</v>
      </c>
      <c r="BM14" s="58">
        <v>0.11</v>
      </c>
      <c r="BN14" s="58">
        <v>0.02</v>
      </c>
      <c r="BO14" s="58">
        <v>3.15</v>
      </c>
      <c r="BP14" s="58">
        <v>0.5</v>
      </c>
      <c r="BQ14" s="63">
        <v>29.2</v>
      </c>
      <c r="BR14" s="15">
        <v>0.2</v>
      </c>
      <c r="BS14" s="58">
        <v>2.57</v>
      </c>
      <c r="BT14" s="58">
        <v>0.22</v>
      </c>
      <c r="BU14" s="15">
        <v>30.4</v>
      </c>
      <c r="BV14" s="58">
        <v>3.13</v>
      </c>
    </row>
    <row r="15" spans="1:74" s="11" customFormat="1" ht="15" customHeight="1">
      <c r="A15" s="26" t="s">
        <v>139</v>
      </c>
      <c r="B15" s="11" t="s">
        <v>152</v>
      </c>
      <c r="C15" s="26" t="s">
        <v>87</v>
      </c>
      <c r="D15" s="11">
        <v>14</v>
      </c>
      <c r="E15" s="175">
        <v>756901</v>
      </c>
      <c r="F15" s="175">
        <v>5599626</v>
      </c>
      <c r="G15" s="37">
        <v>0.4</v>
      </c>
      <c r="H15" s="37">
        <v>0.7</v>
      </c>
      <c r="I15" s="26" t="s">
        <v>49</v>
      </c>
      <c r="J15" s="41" t="s">
        <v>156</v>
      </c>
      <c r="K15" s="26" t="s">
        <v>372</v>
      </c>
      <c r="L15" s="26">
        <v>2023</v>
      </c>
      <c r="M15" s="58">
        <v>4.38</v>
      </c>
      <c r="N15" s="15">
        <v>2</v>
      </c>
      <c r="O15" s="15">
        <v>89</v>
      </c>
      <c r="P15" s="58">
        <v>0.18</v>
      </c>
      <c r="Q15" s="63">
        <v>56</v>
      </c>
      <c r="R15" s="15">
        <v>43</v>
      </c>
      <c r="S15" s="58">
        <v>3.26</v>
      </c>
      <c r="T15" s="82">
        <v>0.13100000000000001</v>
      </c>
      <c r="U15" s="15">
        <v>31</v>
      </c>
      <c r="V15" s="15">
        <v>26</v>
      </c>
      <c r="W15" s="82">
        <v>0.98699999999999999</v>
      </c>
      <c r="X15" s="82">
        <v>2.8000000000000001E-2</v>
      </c>
      <c r="Y15" s="82">
        <v>0.01</v>
      </c>
      <c r="Z15" s="82">
        <v>0.113</v>
      </c>
      <c r="AA15" s="15">
        <v>275</v>
      </c>
      <c r="AB15" s="15">
        <v>6</v>
      </c>
      <c r="AC15" s="82">
        <v>0.121</v>
      </c>
      <c r="AD15" s="15">
        <v>0.05</v>
      </c>
      <c r="AE15" s="58">
        <v>3.8</v>
      </c>
      <c r="AF15" s="15">
        <v>0.02</v>
      </c>
      <c r="AG15" s="58">
        <v>0.51</v>
      </c>
      <c r="AH15" s="58">
        <v>0.48</v>
      </c>
      <c r="AI15" s="58">
        <v>0.04</v>
      </c>
      <c r="AJ15" s="58">
        <v>7.02</v>
      </c>
      <c r="AK15" s="58">
        <v>1.62</v>
      </c>
      <c r="AL15" s="58">
        <v>22.8</v>
      </c>
      <c r="AM15" s="58">
        <v>1.51</v>
      </c>
      <c r="AN15" s="58">
        <v>0.62</v>
      </c>
      <c r="AO15" s="58">
        <v>0.47</v>
      </c>
      <c r="AP15" s="58">
        <v>5.25</v>
      </c>
      <c r="AQ15" s="58">
        <v>2.58</v>
      </c>
      <c r="AR15" s="15" t="s">
        <v>183</v>
      </c>
      <c r="AS15" s="58">
        <v>0.04</v>
      </c>
      <c r="AT15" s="58">
        <v>0.1</v>
      </c>
      <c r="AU15" s="58">
        <v>0.24</v>
      </c>
      <c r="AV15" s="58">
        <v>2.04</v>
      </c>
      <c r="AW15" s="58">
        <v>1.28</v>
      </c>
      <c r="AX15" s="58">
        <v>18.7</v>
      </c>
      <c r="AY15" s="63">
        <v>22</v>
      </c>
      <c r="AZ15" s="82">
        <v>0.112</v>
      </c>
      <c r="BA15" s="82">
        <v>2.5499999999999998</v>
      </c>
      <c r="BB15" s="82">
        <v>1.68</v>
      </c>
      <c r="BC15" s="58">
        <v>4.3099999999999996</v>
      </c>
      <c r="BD15" s="58">
        <v>8.64</v>
      </c>
      <c r="BE15" s="58">
        <v>5.53</v>
      </c>
      <c r="BF15" s="58">
        <v>19.100000000000001</v>
      </c>
      <c r="BG15" s="58">
        <v>0.1</v>
      </c>
      <c r="BH15" s="15">
        <v>2</v>
      </c>
      <c r="BI15" s="63">
        <v>6.1</v>
      </c>
      <c r="BJ15" s="58">
        <v>2.9</v>
      </c>
      <c r="BK15" s="58">
        <v>1.1000000000000001</v>
      </c>
      <c r="BL15" s="58" t="s">
        <v>183</v>
      </c>
      <c r="BM15" s="58">
        <v>0.26</v>
      </c>
      <c r="BN15" s="58">
        <v>0.01</v>
      </c>
      <c r="BO15" s="58">
        <v>5.96</v>
      </c>
      <c r="BP15" s="58">
        <v>5.58</v>
      </c>
      <c r="BQ15" s="63">
        <v>37.700000000000003</v>
      </c>
      <c r="BR15" s="15">
        <v>0.2</v>
      </c>
      <c r="BS15" s="58">
        <v>6.18</v>
      </c>
      <c r="BT15" s="58">
        <v>0.43</v>
      </c>
      <c r="BU15" s="15">
        <v>47.5</v>
      </c>
      <c r="BV15" s="58">
        <v>1.98</v>
      </c>
    </row>
    <row r="16" spans="1:74" s="11" customFormat="1" ht="15" customHeight="1">
      <c r="A16" s="26" t="s">
        <v>140</v>
      </c>
      <c r="B16" s="11" t="s">
        <v>152</v>
      </c>
      <c r="C16" s="26" t="s">
        <v>88</v>
      </c>
      <c r="D16" s="11">
        <v>14</v>
      </c>
      <c r="E16" s="175">
        <v>754666</v>
      </c>
      <c r="F16" s="175">
        <v>5599974</v>
      </c>
      <c r="G16" s="37">
        <v>0.1</v>
      </c>
      <c r="H16" s="37">
        <v>0.4</v>
      </c>
      <c r="I16" s="26" t="s">
        <v>49</v>
      </c>
      <c r="J16" s="41" t="s">
        <v>156</v>
      </c>
      <c r="K16" s="26" t="s">
        <v>372</v>
      </c>
      <c r="L16" s="26">
        <v>2023</v>
      </c>
      <c r="M16" s="58">
        <v>2.85</v>
      </c>
      <c r="N16" s="15">
        <v>2</v>
      </c>
      <c r="O16" s="15">
        <v>62</v>
      </c>
      <c r="P16" s="58">
        <v>0.12</v>
      </c>
      <c r="Q16" s="63">
        <v>15.4</v>
      </c>
      <c r="R16" s="15">
        <v>23</v>
      </c>
      <c r="S16" s="58">
        <v>1.96</v>
      </c>
      <c r="T16" s="82">
        <v>4.3999999999999997E-2</v>
      </c>
      <c r="U16" s="15">
        <v>8</v>
      </c>
      <c r="V16" s="15">
        <v>13</v>
      </c>
      <c r="W16" s="82">
        <v>0.42799999999999999</v>
      </c>
      <c r="X16" s="82">
        <v>1.4999999999999999E-2</v>
      </c>
      <c r="Y16" s="82" t="s">
        <v>183</v>
      </c>
      <c r="Z16" s="82">
        <v>0.05</v>
      </c>
      <c r="AA16" s="15">
        <v>113</v>
      </c>
      <c r="AB16" s="15">
        <v>6</v>
      </c>
      <c r="AC16" s="82">
        <v>5.1999999999999998E-2</v>
      </c>
      <c r="AD16" s="15">
        <v>0.03</v>
      </c>
      <c r="AE16" s="58">
        <v>3.45</v>
      </c>
      <c r="AF16" s="15">
        <v>0.02</v>
      </c>
      <c r="AG16" s="58">
        <v>0.32</v>
      </c>
      <c r="AH16" s="58">
        <v>0.19</v>
      </c>
      <c r="AI16" s="58">
        <v>0.06</v>
      </c>
      <c r="AJ16" s="58">
        <v>4.4000000000000004</v>
      </c>
      <c r="AK16" s="58">
        <v>1.01</v>
      </c>
      <c r="AL16" s="58">
        <v>5.63</v>
      </c>
      <c r="AM16" s="58">
        <v>0.41</v>
      </c>
      <c r="AN16" s="58">
        <v>0.15</v>
      </c>
      <c r="AO16" s="58">
        <v>0.13</v>
      </c>
      <c r="AP16" s="58">
        <v>3.22</v>
      </c>
      <c r="AQ16" s="58">
        <v>0.77</v>
      </c>
      <c r="AR16" s="15" t="s">
        <v>183</v>
      </c>
      <c r="AS16" s="58">
        <v>0.01</v>
      </c>
      <c r="AT16" s="58" t="s">
        <v>183</v>
      </c>
      <c r="AU16" s="58">
        <v>0.06</v>
      </c>
      <c r="AV16" s="58">
        <v>1.31</v>
      </c>
      <c r="AW16" s="58">
        <v>0.62</v>
      </c>
      <c r="AX16" s="58">
        <v>5.32</v>
      </c>
      <c r="AY16" s="63">
        <v>12.3</v>
      </c>
      <c r="AZ16" s="82">
        <v>0.115</v>
      </c>
      <c r="BA16" s="82">
        <v>2.1</v>
      </c>
      <c r="BB16" s="82">
        <v>1.63</v>
      </c>
      <c r="BC16" s="58">
        <v>4.04</v>
      </c>
      <c r="BD16" s="58">
        <v>7.88</v>
      </c>
      <c r="BE16" s="58">
        <v>1.55</v>
      </c>
      <c r="BF16" s="58">
        <v>12.4</v>
      </c>
      <c r="BG16" s="58">
        <v>0.09</v>
      </c>
      <c r="BH16" s="15">
        <v>1</v>
      </c>
      <c r="BI16" s="63">
        <v>5</v>
      </c>
      <c r="BJ16" s="58">
        <v>0.85</v>
      </c>
      <c r="BK16" s="58">
        <v>1.68</v>
      </c>
      <c r="BL16" s="58" t="s">
        <v>183</v>
      </c>
      <c r="BM16" s="58">
        <v>7.0000000000000007E-2</v>
      </c>
      <c r="BN16" s="58" t="s">
        <v>183</v>
      </c>
      <c r="BO16" s="58">
        <v>2.5</v>
      </c>
      <c r="BP16" s="58">
        <v>1.4</v>
      </c>
      <c r="BQ16" s="63">
        <v>24.1</v>
      </c>
      <c r="BR16" s="15" t="s">
        <v>174</v>
      </c>
      <c r="BS16" s="58">
        <v>1.46</v>
      </c>
      <c r="BT16" s="58">
        <v>0.1</v>
      </c>
      <c r="BU16" s="15">
        <v>39.299999999999997</v>
      </c>
      <c r="BV16" s="58">
        <v>0.56000000000000005</v>
      </c>
    </row>
    <row r="17" spans="1:74" s="11" customFormat="1" ht="15" customHeight="1">
      <c r="A17" s="26" t="s">
        <v>141</v>
      </c>
      <c r="B17" s="11" t="s">
        <v>152</v>
      </c>
      <c r="C17" s="26" t="s">
        <v>89</v>
      </c>
      <c r="D17" s="11">
        <v>14</v>
      </c>
      <c r="E17" s="175">
        <v>753010</v>
      </c>
      <c r="F17" s="175">
        <v>5601165</v>
      </c>
      <c r="G17" s="37">
        <v>0.4</v>
      </c>
      <c r="H17" s="37">
        <v>0.7</v>
      </c>
      <c r="I17" s="26" t="s">
        <v>49</v>
      </c>
      <c r="J17" s="41" t="s">
        <v>156</v>
      </c>
      <c r="K17" s="26" t="s">
        <v>54</v>
      </c>
      <c r="L17" s="26">
        <v>2023</v>
      </c>
      <c r="M17" s="58">
        <v>2.23</v>
      </c>
      <c r="N17" s="15">
        <v>1</v>
      </c>
      <c r="O17" s="15">
        <v>56</v>
      </c>
      <c r="P17" s="58">
        <v>0.23</v>
      </c>
      <c r="Q17" s="63">
        <v>17.3</v>
      </c>
      <c r="R17" s="15">
        <v>35</v>
      </c>
      <c r="S17" s="58">
        <v>2.4</v>
      </c>
      <c r="T17" s="82">
        <v>0.114</v>
      </c>
      <c r="U17" s="15">
        <v>8</v>
      </c>
      <c r="V17" s="15">
        <v>13</v>
      </c>
      <c r="W17" s="82">
        <v>0.58199999999999996</v>
      </c>
      <c r="X17" s="82">
        <v>1.6E-2</v>
      </c>
      <c r="Y17" s="82" t="s">
        <v>183</v>
      </c>
      <c r="Z17" s="82">
        <v>0.153</v>
      </c>
      <c r="AA17" s="15">
        <v>41</v>
      </c>
      <c r="AB17" s="15">
        <v>7</v>
      </c>
      <c r="AC17" s="82">
        <v>9.5000000000000001E-2</v>
      </c>
      <c r="AD17" s="15">
        <v>0.05</v>
      </c>
      <c r="AE17" s="58">
        <v>3.36</v>
      </c>
      <c r="AF17" s="15">
        <v>0.01</v>
      </c>
      <c r="AG17" s="58">
        <v>0.24</v>
      </c>
      <c r="AH17" s="58">
        <v>0.13</v>
      </c>
      <c r="AI17" s="58">
        <v>0.02</v>
      </c>
      <c r="AJ17" s="58">
        <v>5.87</v>
      </c>
      <c r="AK17" s="58">
        <v>0.92</v>
      </c>
      <c r="AL17" s="58">
        <v>13.6</v>
      </c>
      <c r="AM17" s="58">
        <v>0.63</v>
      </c>
      <c r="AN17" s="58">
        <v>0.27</v>
      </c>
      <c r="AO17" s="58">
        <v>0.19</v>
      </c>
      <c r="AP17" s="58">
        <v>2.71</v>
      </c>
      <c r="AQ17" s="58">
        <v>0.98</v>
      </c>
      <c r="AR17" s="15" t="s">
        <v>183</v>
      </c>
      <c r="AS17" s="58">
        <v>0.05</v>
      </c>
      <c r="AT17" s="58" t="s">
        <v>183</v>
      </c>
      <c r="AU17" s="58">
        <v>0.1</v>
      </c>
      <c r="AV17" s="58">
        <v>0.38</v>
      </c>
      <c r="AW17" s="58">
        <v>0.54</v>
      </c>
      <c r="AX17" s="58">
        <v>6.24</v>
      </c>
      <c r="AY17" s="63">
        <v>18.100000000000001</v>
      </c>
      <c r="AZ17" s="82">
        <v>5.8000000000000003E-2</v>
      </c>
      <c r="BA17" s="82">
        <v>1.2</v>
      </c>
      <c r="BB17" s="82">
        <v>0.83399999999999996</v>
      </c>
      <c r="BC17" s="58">
        <v>2.17</v>
      </c>
      <c r="BD17" s="58">
        <v>4.2699999999999996</v>
      </c>
      <c r="BE17" s="58">
        <v>1.76</v>
      </c>
      <c r="BF17" s="58">
        <v>25.8</v>
      </c>
      <c r="BG17" s="58">
        <v>0.06</v>
      </c>
      <c r="BH17" s="15">
        <v>1.2</v>
      </c>
      <c r="BI17" s="63">
        <v>6.2</v>
      </c>
      <c r="BJ17" s="58">
        <v>1.08</v>
      </c>
      <c r="BK17" s="58">
        <v>0.79</v>
      </c>
      <c r="BL17" s="58" t="s">
        <v>183</v>
      </c>
      <c r="BM17" s="58">
        <v>0.1</v>
      </c>
      <c r="BN17" s="58">
        <v>0.01</v>
      </c>
      <c r="BO17" s="58">
        <v>3.51</v>
      </c>
      <c r="BP17" s="58">
        <v>0.66</v>
      </c>
      <c r="BQ17" s="63">
        <v>24</v>
      </c>
      <c r="BR17" s="15" t="s">
        <v>174</v>
      </c>
      <c r="BS17" s="58">
        <v>2.4</v>
      </c>
      <c r="BT17" s="58">
        <v>0.2</v>
      </c>
      <c r="BU17" s="15">
        <v>36.1</v>
      </c>
      <c r="BV17" s="58">
        <v>2.56</v>
      </c>
    </row>
    <row r="18" spans="1:74" s="11" customFormat="1" ht="15" customHeight="1">
      <c r="A18" s="26" t="s">
        <v>142</v>
      </c>
      <c r="B18" s="11" t="s">
        <v>152</v>
      </c>
      <c r="C18" s="26" t="s">
        <v>90</v>
      </c>
      <c r="D18" s="11">
        <v>14</v>
      </c>
      <c r="E18" s="175">
        <v>743208</v>
      </c>
      <c r="F18" s="175">
        <v>5579215</v>
      </c>
      <c r="G18" s="37">
        <v>1.7</v>
      </c>
      <c r="H18" s="37">
        <v>1.8</v>
      </c>
      <c r="I18" s="26" t="s">
        <v>49</v>
      </c>
      <c r="J18" s="41" t="s">
        <v>156</v>
      </c>
      <c r="K18" s="26" t="s">
        <v>54</v>
      </c>
      <c r="L18" s="26">
        <v>2023</v>
      </c>
      <c r="M18" s="58">
        <v>2.59</v>
      </c>
      <c r="N18" s="15">
        <v>2</v>
      </c>
      <c r="O18" s="15">
        <v>52</v>
      </c>
      <c r="P18" s="58">
        <v>0.35</v>
      </c>
      <c r="Q18" s="63">
        <v>44.2</v>
      </c>
      <c r="R18" s="15">
        <v>43</v>
      </c>
      <c r="S18" s="58">
        <v>2.2999999999999998</v>
      </c>
      <c r="T18" s="82">
        <v>0.23</v>
      </c>
      <c r="U18" s="15">
        <v>17</v>
      </c>
      <c r="V18" s="15">
        <v>9</v>
      </c>
      <c r="W18" s="82">
        <v>0.73</v>
      </c>
      <c r="X18" s="82">
        <v>2.1999999999999999E-2</v>
      </c>
      <c r="Y18" s="82">
        <v>0.02</v>
      </c>
      <c r="Z18" s="82">
        <v>0.17699999999999999</v>
      </c>
      <c r="AA18" s="15">
        <v>30</v>
      </c>
      <c r="AB18" s="15">
        <v>7</v>
      </c>
      <c r="AC18" s="82">
        <v>0.157</v>
      </c>
      <c r="AD18" s="15">
        <v>0.02</v>
      </c>
      <c r="AE18" s="58">
        <v>4.99</v>
      </c>
      <c r="AF18" s="15">
        <v>0.01</v>
      </c>
      <c r="AG18" s="58">
        <v>0.26</v>
      </c>
      <c r="AH18" s="58">
        <v>0.15</v>
      </c>
      <c r="AI18" s="58">
        <v>0.02</v>
      </c>
      <c r="AJ18" s="58">
        <v>6.11</v>
      </c>
      <c r="AK18" s="58">
        <v>0.95</v>
      </c>
      <c r="AL18" s="58">
        <v>23.8</v>
      </c>
      <c r="AM18" s="58">
        <v>1.19</v>
      </c>
      <c r="AN18" s="58">
        <v>0.48</v>
      </c>
      <c r="AO18" s="58">
        <v>0.33</v>
      </c>
      <c r="AP18" s="58">
        <v>2.85</v>
      </c>
      <c r="AQ18" s="58">
        <v>1.85</v>
      </c>
      <c r="AR18" s="15" t="s">
        <v>183</v>
      </c>
      <c r="AS18" s="58">
        <v>0.12</v>
      </c>
      <c r="AT18" s="58" t="s">
        <v>183</v>
      </c>
      <c r="AU18" s="58">
        <v>0.19</v>
      </c>
      <c r="AV18" s="58">
        <v>0.59</v>
      </c>
      <c r="AW18" s="58">
        <v>0.68</v>
      </c>
      <c r="AX18" s="58">
        <v>11.8</v>
      </c>
      <c r="AY18" s="63">
        <v>22.6</v>
      </c>
      <c r="AZ18" s="82">
        <v>6.7000000000000004E-2</v>
      </c>
      <c r="BA18" s="82">
        <v>1.45</v>
      </c>
      <c r="BB18" s="82">
        <v>1</v>
      </c>
      <c r="BC18" s="58">
        <v>2.54</v>
      </c>
      <c r="BD18" s="58">
        <v>5.0599999999999996</v>
      </c>
      <c r="BE18" s="58">
        <v>3.36</v>
      </c>
      <c r="BF18" s="58">
        <v>13.6</v>
      </c>
      <c r="BG18" s="58">
        <v>0.06</v>
      </c>
      <c r="BH18" s="15">
        <v>1.7</v>
      </c>
      <c r="BI18" s="63">
        <v>7.6</v>
      </c>
      <c r="BJ18" s="58">
        <v>1.99</v>
      </c>
      <c r="BK18" s="58">
        <v>2.39</v>
      </c>
      <c r="BL18" s="58" t="s">
        <v>183</v>
      </c>
      <c r="BM18" s="58">
        <v>0.2</v>
      </c>
      <c r="BN18" s="58">
        <v>0.01</v>
      </c>
      <c r="BO18" s="58">
        <v>5.92</v>
      </c>
      <c r="BP18" s="58">
        <v>2.08</v>
      </c>
      <c r="BQ18" s="63">
        <v>30.6</v>
      </c>
      <c r="BR18" s="15" t="s">
        <v>174</v>
      </c>
      <c r="BS18" s="58">
        <v>4.5</v>
      </c>
      <c r="BT18" s="58">
        <v>0.35</v>
      </c>
      <c r="BU18" s="15">
        <v>25.7</v>
      </c>
      <c r="BV18" s="58">
        <v>5.55</v>
      </c>
    </row>
    <row r="19" spans="1:74" s="11" customFormat="1" ht="15" customHeight="1">
      <c r="A19" s="26" t="s">
        <v>143</v>
      </c>
      <c r="B19" s="11" t="s">
        <v>152</v>
      </c>
      <c r="C19" s="26" t="s">
        <v>91</v>
      </c>
      <c r="D19" s="11">
        <v>14</v>
      </c>
      <c r="E19" s="175">
        <v>769774</v>
      </c>
      <c r="F19" s="175">
        <v>5597284</v>
      </c>
      <c r="G19" s="37">
        <v>0.6</v>
      </c>
      <c r="H19" s="37">
        <v>0.9</v>
      </c>
      <c r="I19" s="26" t="s">
        <v>49</v>
      </c>
      <c r="J19" s="41" t="s">
        <v>156</v>
      </c>
      <c r="K19" s="26" t="s">
        <v>54</v>
      </c>
      <c r="L19" s="26">
        <v>2023</v>
      </c>
      <c r="M19" s="58">
        <v>5.98</v>
      </c>
      <c r="N19" s="15">
        <v>4</v>
      </c>
      <c r="O19" s="15">
        <v>208</v>
      </c>
      <c r="P19" s="58">
        <v>0.38</v>
      </c>
      <c r="Q19" s="63">
        <v>113</v>
      </c>
      <c r="R19" s="15">
        <v>139</v>
      </c>
      <c r="S19" s="58">
        <v>3.27</v>
      </c>
      <c r="T19" s="82">
        <v>0.251</v>
      </c>
      <c r="U19" s="15">
        <v>69</v>
      </c>
      <c r="V19" s="15">
        <v>31</v>
      </c>
      <c r="W19" s="82">
        <v>1.56</v>
      </c>
      <c r="X19" s="82">
        <v>2.1999999999999999E-2</v>
      </c>
      <c r="Y19" s="82">
        <v>0.02</v>
      </c>
      <c r="Z19" s="82">
        <v>0.19800000000000001</v>
      </c>
      <c r="AA19" s="15">
        <v>1270</v>
      </c>
      <c r="AB19" s="15">
        <v>11</v>
      </c>
      <c r="AC19" s="82">
        <v>0.24099999999999999</v>
      </c>
      <c r="AD19" s="15">
        <v>0.05</v>
      </c>
      <c r="AE19" s="58">
        <v>3.97</v>
      </c>
      <c r="AF19" s="15">
        <v>0.02</v>
      </c>
      <c r="AG19" s="58">
        <v>0.56000000000000005</v>
      </c>
      <c r="AH19" s="58">
        <v>0.77</v>
      </c>
      <c r="AI19" s="58">
        <v>0.02</v>
      </c>
      <c r="AJ19" s="58">
        <v>16.899999999999999</v>
      </c>
      <c r="AK19" s="58">
        <v>4.04</v>
      </c>
      <c r="AL19" s="58">
        <v>75.8</v>
      </c>
      <c r="AM19" s="58">
        <v>2.0099999999999998</v>
      </c>
      <c r="AN19" s="58">
        <v>0.72</v>
      </c>
      <c r="AO19" s="58">
        <v>0.8</v>
      </c>
      <c r="AP19" s="58">
        <v>6.29</v>
      </c>
      <c r="AQ19" s="58">
        <v>4.45</v>
      </c>
      <c r="AR19" s="15" t="s">
        <v>183</v>
      </c>
      <c r="AS19" s="58">
        <v>0.09</v>
      </c>
      <c r="AT19" s="58">
        <v>7.0000000000000007E-2</v>
      </c>
      <c r="AU19" s="58">
        <v>0.28999999999999998</v>
      </c>
      <c r="AV19" s="58">
        <v>1.26</v>
      </c>
      <c r="AW19" s="58">
        <v>1.59</v>
      </c>
      <c r="AX19" s="58">
        <v>39.4</v>
      </c>
      <c r="AY19" s="63">
        <v>117</v>
      </c>
      <c r="AZ19" s="82">
        <v>7.0000000000000007E-2</v>
      </c>
      <c r="BA19" s="82">
        <v>1.62</v>
      </c>
      <c r="BB19" s="82">
        <v>1.06</v>
      </c>
      <c r="BC19" s="58">
        <v>2.74</v>
      </c>
      <c r="BD19" s="58">
        <v>5.5</v>
      </c>
      <c r="BE19" s="58">
        <v>11.6</v>
      </c>
      <c r="BF19" s="58">
        <v>22.3</v>
      </c>
      <c r="BG19" s="58">
        <v>0.1</v>
      </c>
      <c r="BH19" s="15">
        <v>3</v>
      </c>
      <c r="BI19" s="63">
        <v>8.8000000000000007</v>
      </c>
      <c r="BJ19" s="58">
        <v>5.3</v>
      </c>
      <c r="BK19" s="58">
        <v>0.93</v>
      </c>
      <c r="BL19" s="58" t="s">
        <v>183</v>
      </c>
      <c r="BM19" s="58">
        <v>0.37</v>
      </c>
      <c r="BN19" s="58">
        <v>0.02</v>
      </c>
      <c r="BO19" s="58">
        <v>6.35</v>
      </c>
      <c r="BP19" s="58">
        <v>5.0999999999999996</v>
      </c>
      <c r="BQ19" s="63">
        <v>49</v>
      </c>
      <c r="BR19" s="15">
        <v>0.3</v>
      </c>
      <c r="BS19" s="58">
        <v>7.16</v>
      </c>
      <c r="BT19" s="58">
        <v>0.42</v>
      </c>
      <c r="BU19" s="15">
        <v>47</v>
      </c>
      <c r="BV19" s="58">
        <v>4.5599999999999996</v>
      </c>
    </row>
    <row r="20" spans="1:74" s="11" customFormat="1" ht="15" customHeight="1">
      <c r="A20" s="26" t="s">
        <v>144</v>
      </c>
      <c r="B20" s="11" t="s">
        <v>152</v>
      </c>
      <c r="C20" s="26" t="s">
        <v>92</v>
      </c>
      <c r="D20" s="11">
        <v>14</v>
      </c>
      <c r="E20" s="175">
        <v>757147</v>
      </c>
      <c r="F20" s="175">
        <v>5596040</v>
      </c>
      <c r="G20" s="37">
        <v>0.4</v>
      </c>
      <c r="H20" s="37">
        <v>0.7</v>
      </c>
      <c r="I20" s="26" t="s">
        <v>49</v>
      </c>
      <c r="J20" s="41" t="s">
        <v>156</v>
      </c>
      <c r="K20" s="26" t="s">
        <v>54</v>
      </c>
      <c r="L20" s="26">
        <v>2023</v>
      </c>
      <c r="M20" s="58">
        <v>2.14</v>
      </c>
      <c r="N20" s="15">
        <v>1</v>
      </c>
      <c r="O20" s="15">
        <v>41</v>
      </c>
      <c r="P20" s="58">
        <v>0.28000000000000003</v>
      </c>
      <c r="Q20" s="63">
        <v>22.9</v>
      </c>
      <c r="R20" s="15">
        <v>44</v>
      </c>
      <c r="S20" s="58">
        <v>2.38</v>
      </c>
      <c r="T20" s="82">
        <v>0.13600000000000001</v>
      </c>
      <c r="U20" s="15">
        <v>8</v>
      </c>
      <c r="V20" s="15">
        <v>11</v>
      </c>
      <c r="W20" s="82">
        <v>0.95599999999999996</v>
      </c>
      <c r="X20" s="82">
        <v>0.02</v>
      </c>
      <c r="Y20" s="82">
        <v>0.02</v>
      </c>
      <c r="Z20" s="82">
        <v>0.14599999999999999</v>
      </c>
      <c r="AA20" s="15">
        <v>39</v>
      </c>
      <c r="AB20" s="15">
        <v>7</v>
      </c>
      <c r="AC20" s="82">
        <v>0.11700000000000001</v>
      </c>
      <c r="AD20" s="15">
        <v>0.04</v>
      </c>
      <c r="AE20" s="58">
        <v>3.19</v>
      </c>
      <c r="AF20" s="15">
        <v>0.01</v>
      </c>
      <c r="AG20" s="58">
        <v>0.2</v>
      </c>
      <c r="AH20" s="58">
        <v>0.15</v>
      </c>
      <c r="AI20" s="58">
        <v>0.02</v>
      </c>
      <c r="AJ20" s="58">
        <v>5.0999999999999996</v>
      </c>
      <c r="AK20" s="58">
        <v>0.45</v>
      </c>
      <c r="AL20" s="58">
        <v>21</v>
      </c>
      <c r="AM20" s="58">
        <v>0.57999999999999996</v>
      </c>
      <c r="AN20" s="58">
        <v>0.22</v>
      </c>
      <c r="AO20" s="58">
        <v>0.18</v>
      </c>
      <c r="AP20" s="58">
        <v>2.5</v>
      </c>
      <c r="AQ20" s="58">
        <v>0.98</v>
      </c>
      <c r="AR20" s="15" t="s">
        <v>183</v>
      </c>
      <c r="AS20" s="58">
        <v>0.03</v>
      </c>
      <c r="AT20" s="58" t="s">
        <v>183</v>
      </c>
      <c r="AU20" s="58">
        <v>0.09</v>
      </c>
      <c r="AV20" s="58">
        <v>0.26</v>
      </c>
      <c r="AW20" s="58">
        <v>0.55000000000000004</v>
      </c>
      <c r="AX20" s="58">
        <v>6.3</v>
      </c>
      <c r="AY20" s="63">
        <v>24.3</v>
      </c>
      <c r="AZ20" s="82">
        <v>3.3000000000000002E-2</v>
      </c>
      <c r="BA20" s="82">
        <v>0.76500000000000001</v>
      </c>
      <c r="BB20" s="82">
        <v>0.499</v>
      </c>
      <c r="BC20" s="58">
        <v>1.39</v>
      </c>
      <c r="BD20" s="58">
        <v>2.69</v>
      </c>
      <c r="BE20" s="58">
        <v>1.78</v>
      </c>
      <c r="BF20" s="58">
        <v>11.8</v>
      </c>
      <c r="BG20" s="58">
        <v>0.02</v>
      </c>
      <c r="BH20" s="15">
        <v>1.5</v>
      </c>
      <c r="BI20" s="63">
        <v>5.5</v>
      </c>
      <c r="BJ20" s="58">
        <v>1.08</v>
      </c>
      <c r="BK20" s="58">
        <v>0.39</v>
      </c>
      <c r="BL20" s="58" t="s">
        <v>183</v>
      </c>
      <c r="BM20" s="58">
        <v>0.1</v>
      </c>
      <c r="BN20" s="58" t="s">
        <v>183</v>
      </c>
      <c r="BO20" s="58">
        <v>3.08</v>
      </c>
      <c r="BP20" s="58">
        <v>0.48</v>
      </c>
      <c r="BQ20" s="63">
        <v>29.5</v>
      </c>
      <c r="BR20" s="15" t="s">
        <v>174</v>
      </c>
      <c r="BS20" s="58">
        <v>2.16</v>
      </c>
      <c r="BT20" s="58">
        <v>0.16</v>
      </c>
      <c r="BU20" s="15">
        <v>26.9</v>
      </c>
      <c r="BV20" s="58">
        <v>1.64</v>
      </c>
    </row>
    <row r="21" spans="1:74" s="11" customFormat="1" ht="15" customHeight="1">
      <c r="A21" s="26" t="s">
        <v>145</v>
      </c>
      <c r="B21" s="11" t="s">
        <v>152</v>
      </c>
      <c r="C21" s="26" t="s">
        <v>93</v>
      </c>
      <c r="D21" s="11">
        <v>14</v>
      </c>
      <c r="E21" s="175">
        <v>734875</v>
      </c>
      <c r="F21" s="175">
        <v>5589219</v>
      </c>
      <c r="G21" s="37">
        <v>0.6</v>
      </c>
      <c r="H21" s="37">
        <v>1</v>
      </c>
      <c r="I21" s="26" t="s">
        <v>49</v>
      </c>
      <c r="J21" s="41" t="s">
        <v>156</v>
      </c>
      <c r="K21" s="26" t="s">
        <v>54</v>
      </c>
      <c r="L21" s="26">
        <v>2023</v>
      </c>
      <c r="M21" s="58">
        <v>2.54</v>
      </c>
      <c r="N21" s="15">
        <v>6</v>
      </c>
      <c r="O21" s="15">
        <v>21</v>
      </c>
      <c r="P21" s="58">
        <v>0.32</v>
      </c>
      <c r="Q21" s="63">
        <v>35.200000000000003</v>
      </c>
      <c r="R21" s="15">
        <v>55</v>
      </c>
      <c r="S21" s="58">
        <v>2.13</v>
      </c>
      <c r="T21" s="82">
        <v>9.1999999999999998E-2</v>
      </c>
      <c r="U21" s="15">
        <v>15</v>
      </c>
      <c r="V21" s="15">
        <v>9</v>
      </c>
      <c r="W21" s="82">
        <v>0.66900000000000004</v>
      </c>
      <c r="X21" s="82">
        <v>1.4999999999999999E-2</v>
      </c>
      <c r="Y21" s="82">
        <v>0.02</v>
      </c>
      <c r="Z21" s="82">
        <v>0.252</v>
      </c>
      <c r="AA21" s="15">
        <v>132</v>
      </c>
      <c r="AB21" s="15">
        <v>5</v>
      </c>
      <c r="AC21" s="82">
        <v>0.105</v>
      </c>
      <c r="AD21" s="15">
        <v>0.02</v>
      </c>
      <c r="AE21" s="58">
        <v>7.79</v>
      </c>
      <c r="AF21" s="15">
        <v>0.01</v>
      </c>
      <c r="AG21" s="58">
        <v>0.18</v>
      </c>
      <c r="AH21" s="58">
        <v>0.12</v>
      </c>
      <c r="AI21" s="58">
        <v>0.02</v>
      </c>
      <c r="AJ21" s="58">
        <v>4.9000000000000004</v>
      </c>
      <c r="AK21" s="58">
        <v>0.67</v>
      </c>
      <c r="AL21" s="58">
        <v>22.7</v>
      </c>
      <c r="AM21" s="58">
        <v>1.08</v>
      </c>
      <c r="AN21" s="58">
        <v>0.43</v>
      </c>
      <c r="AO21" s="58">
        <v>0.33</v>
      </c>
      <c r="AP21" s="58">
        <v>2.2799999999999998</v>
      </c>
      <c r="AQ21" s="58">
        <v>1.72</v>
      </c>
      <c r="AR21" s="15" t="s">
        <v>183</v>
      </c>
      <c r="AS21" s="58">
        <v>0.04</v>
      </c>
      <c r="AT21" s="58">
        <v>0.01</v>
      </c>
      <c r="AU21" s="58">
        <v>0.17</v>
      </c>
      <c r="AV21" s="58">
        <v>0.84</v>
      </c>
      <c r="AW21" s="58">
        <v>0.88</v>
      </c>
      <c r="AX21" s="58">
        <v>10.5</v>
      </c>
      <c r="AY21" s="63">
        <v>31.4</v>
      </c>
      <c r="AZ21" s="82">
        <v>4.2000000000000003E-2</v>
      </c>
      <c r="BA21" s="82">
        <v>0.90600000000000003</v>
      </c>
      <c r="BB21" s="82">
        <v>0.624</v>
      </c>
      <c r="BC21" s="58">
        <v>1.64</v>
      </c>
      <c r="BD21" s="58">
        <v>3.21</v>
      </c>
      <c r="BE21" s="58">
        <v>2.92</v>
      </c>
      <c r="BF21" s="58">
        <v>5.89</v>
      </c>
      <c r="BG21" s="58">
        <v>0.06</v>
      </c>
      <c r="BH21" s="15">
        <v>1.5</v>
      </c>
      <c r="BI21" s="63">
        <v>7.1</v>
      </c>
      <c r="BJ21" s="58">
        <v>1.85</v>
      </c>
      <c r="BK21" s="58">
        <v>0.53</v>
      </c>
      <c r="BL21" s="58" t="s">
        <v>183</v>
      </c>
      <c r="BM21" s="58">
        <v>0.18</v>
      </c>
      <c r="BN21" s="58">
        <v>0.01</v>
      </c>
      <c r="BO21" s="58">
        <v>3</v>
      </c>
      <c r="BP21" s="58">
        <v>1.28</v>
      </c>
      <c r="BQ21" s="63">
        <v>20.100000000000001</v>
      </c>
      <c r="BR21" s="15" t="s">
        <v>174</v>
      </c>
      <c r="BS21" s="58">
        <v>3.96</v>
      </c>
      <c r="BT21" s="58">
        <v>0.31</v>
      </c>
      <c r="BU21" s="15">
        <v>21.4</v>
      </c>
      <c r="BV21" s="58">
        <v>1.92</v>
      </c>
    </row>
    <row r="22" spans="1:74" s="11" customFormat="1" ht="15" customHeight="1">
      <c r="A22" s="26" t="s">
        <v>146</v>
      </c>
      <c r="B22" s="11" t="s">
        <v>152</v>
      </c>
      <c r="C22" s="26" t="s">
        <v>94</v>
      </c>
      <c r="D22" s="11">
        <v>14</v>
      </c>
      <c r="E22" s="175">
        <v>737525</v>
      </c>
      <c r="F22" s="175">
        <v>5589961</v>
      </c>
      <c r="G22" s="37">
        <v>0.3</v>
      </c>
      <c r="H22" s="37">
        <v>0.5</v>
      </c>
      <c r="I22" s="26" t="s">
        <v>49</v>
      </c>
      <c r="J22" s="41" t="s">
        <v>156</v>
      </c>
      <c r="K22" s="26" t="s">
        <v>54</v>
      </c>
      <c r="L22" s="26">
        <v>2023</v>
      </c>
      <c r="M22" s="58">
        <v>4.51</v>
      </c>
      <c r="N22" s="15">
        <v>2</v>
      </c>
      <c r="O22" s="15">
        <v>62</v>
      </c>
      <c r="P22" s="58">
        <v>0.33</v>
      </c>
      <c r="Q22" s="63">
        <v>23.5</v>
      </c>
      <c r="R22" s="15">
        <v>166</v>
      </c>
      <c r="S22" s="58">
        <v>3.85</v>
      </c>
      <c r="T22" s="82">
        <v>0.26900000000000002</v>
      </c>
      <c r="U22" s="15">
        <v>9</v>
      </c>
      <c r="V22" s="15">
        <v>26</v>
      </c>
      <c r="W22" s="82">
        <v>1.78</v>
      </c>
      <c r="X22" s="82">
        <v>3.5000000000000003E-2</v>
      </c>
      <c r="Y22" s="82">
        <v>0.01</v>
      </c>
      <c r="Z22" s="82">
        <v>0.157</v>
      </c>
      <c r="AA22" s="15">
        <v>66</v>
      </c>
      <c r="AB22" s="15">
        <v>8</v>
      </c>
      <c r="AC22" s="82">
        <v>0.193</v>
      </c>
      <c r="AD22" s="15">
        <v>0.03</v>
      </c>
      <c r="AE22" s="58">
        <v>4.53</v>
      </c>
      <c r="AF22" s="15">
        <v>0.02</v>
      </c>
      <c r="AG22" s="58">
        <v>0.33</v>
      </c>
      <c r="AH22" s="58">
        <v>0.15</v>
      </c>
      <c r="AI22" s="58">
        <v>0.04</v>
      </c>
      <c r="AJ22" s="58">
        <v>10.5</v>
      </c>
      <c r="AK22" s="58">
        <v>1.35</v>
      </c>
      <c r="AL22" s="58">
        <v>25.2</v>
      </c>
      <c r="AM22" s="58">
        <v>0.51</v>
      </c>
      <c r="AN22" s="58">
        <v>0.21</v>
      </c>
      <c r="AO22" s="58">
        <v>0.16</v>
      </c>
      <c r="AP22" s="58">
        <v>4.8499999999999996</v>
      </c>
      <c r="AQ22" s="58">
        <v>0.8</v>
      </c>
      <c r="AR22" s="15" t="s">
        <v>183</v>
      </c>
      <c r="AS22" s="58">
        <v>0.06</v>
      </c>
      <c r="AT22" s="58" t="s">
        <v>183</v>
      </c>
      <c r="AU22" s="58">
        <v>0.08</v>
      </c>
      <c r="AV22" s="58">
        <v>0.56999999999999995</v>
      </c>
      <c r="AW22" s="58">
        <v>0.69</v>
      </c>
      <c r="AX22" s="58">
        <v>5.68</v>
      </c>
      <c r="AY22" s="63">
        <v>63.4</v>
      </c>
      <c r="AZ22" s="82">
        <v>6.4000000000000001E-2</v>
      </c>
      <c r="BA22" s="82">
        <v>1.22</v>
      </c>
      <c r="BB22" s="82">
        <v>0.93</v>
      </c>
      <c r="BC22" s="58">
        <v>2.31</v>
      </c>
      <c r="BD22" s="58">
        <v>4.53</v>
      </c>
      <c r="BE22" s="58">
        <v>1.68</v>
      </c>
      <c r="BF22" s="58">
        <v>25.2</v>
      </c>
      <c r="BG22" s="58">
        <v>7.0000000000000007E-2</v>
      </c>
      <c r="BH22" s="15">
        <v>2.8</v>
      </c>
      <c r="BI22" s="63">
        <v>5.6</v>
      </c>
      <c r="BJ22" s="58">
        <v>0.91</v>
      </c>
      <c r="BK22" s="58">
        <v>0.82</v>
      </c>
      <c r="BL22" s="58" t="s">
        <v>183</v>
      </c>
      <c r="BM22" s="58">
        <v>0.09</v>
      </c>
      <c r="BN22" s="58">
        <v>0.02</v>
      </c>
      <c r="BO22" s="58">
        <v>2.94</v>
      </c>
      <c r="BP22" s="58">
        <v>0.86</v>
      </c>
      <c r="BQ22" s="63">
        <v>49.5</v>
      </c>
      <c r="BR22" s="15" t="s">
        <v>174</v>
      </c>
      <c r="BS22" s="58">
        <v>2</v>
      </c>
      <c r="BT22" s="58">
        <v>0.15</v>
      </c>
      <c r="BU22" s="15">
        <v>52.5</v>
      </c>
      <c r="BV22" s="58">
        <v>3.2</v>
      </c>
    </row>
    <row r="23" spans="1:74" s="11" customFormat="1" ht="15" customHeight="1">
      <c r="A23" s="26" t="s">
        <v>147</v>
      </c>
      <c r="B23" s="11" t="s">
        <v>73</v>
      </c>
      <c r="C23" s="26" t="s">
        <v>95</v>
      </c>
      <c r="D23" s="11">
        <v>14</v>
      </c>
      <c r="E23" s="175">
        <v>694114</v>
      </c>
      <c r="F23" s="175">
        <v>5674365</v>
      </c>
      <c r="G23" s="37">
        <v>0.3</v>
      </c>
      <c r="H23" s="37">
        <v>0.5</v>
      </c>
      <c r="I23" s="26" t="s">
        <v>153</v>
      </c>
      <c r="J23" s="41" t="s">
        <v>156</v>
      </c>
      <c r="K23" s="26" t="s">
        <v>54</v>
      </c>
      <c r="L23" s="26">
        <v>2023</v>
      </c>
      <c r="M23" s="58">
        <v>1.23</v>
      </c>
      <c r="N23" s="15">
        <v>1</v>
      </c>
      <c r="O23" s="15">
        <v>22</v>
      </c>
      <c r="P23" s="58">
        <v>0.34</v>
      </c>
      <c r="Q23" s="63">
        <v>13.9</v>
      </c>
      <c r="R23" s="15">
        <v>41</v>
      </c>
      <c r="S23" s="58">
        <v>2.2599999999999998</v>
      </c>
      <c r="T23" s="82">
        <v>0.14799999999999999</v>
      </c>
      <c r="U23" s="15">
        <v>5</v>
      </c>
      <c r="V23" s="15">
        <v>14</v>
      </c>
      <c r="W23" s="82">
        <v>0.85499999999999998</v>
      </c>
      <c r="X23" s="82">
        <v>1.4E-2</v>
      </c>
      <c r="Y23" s="82">
        <v>0.01</v>
      </c>
      <c r="Z23" s="82">
        <v>0.158</v>
      </c>
      <c r="AA23" s="15">
        <v>28</v>
      </c>
      <c r="AB23" s="15">
        <v>8</v>
      </c>
      <c r="AC23" s="82">
        <v>0.111</v>
      </c>
      <c r="AD23" s="15">
        <v>0.02</v>
      </c>
      <c r="AE23" s="58">
        <v>2.4700000000000002</v>
      </c>
      <c r="AF23" s="15">
        <v>0.01</v>
      </c>
      <c r="AG23" s="58">
        <v>0.11</v>
      </c>
      <c r="AH23" s="58">
        <v>0.06</v>
      </c>
      <c r="AI23" s="58">
        <v>0.01</v>
      </c>
      <c r="AJ23" s="58">
        <v>5.33</v>
      </c>
      <c r="AK23" s="58">
        <v>0.68</v>
      </c>
      <c r="AL23" s="58">
        <v>4.28</v>
      </c>
      <c r="AM23" s="58">
        <v>0.57999999999999996</v>
      </c>
      <c r="AN23" s="58">
        <v>0.26</v>
      </c>
      <c r="AO23" s="58">
        <v>0.21</v>
      </c>
      <c r="AP23" s="58">
        <v>1.84</v>
      </c>
      <c r="AQ23" s="58">
        <v>0.92</v>
      </c>
      <c r="AR23" s="15">
        <v>0.02</v>
      </c>
      <c r="AS23" s="58">
        <v>0.04</v>
      </c>
      <c r="AT23" s="58" t="s">
        <v>183</v>
      </c>
      <c r="AU23" s="58">
        <v>0.1</v>
      </c>
      <c r="AV23" s="58">
        <v>0.23</v>
      </c>
      <c r="AW23" s="58">
        <v>0.56000000000000005</v>
      </c>
      <c r="AX23" s="58">
        <v>5.52</v>
      </c>
      <c r="AY23" s="63">
        <v>47</v>
      </c>
      <c r="AZ23" s="82">
        <v>3.1E-2</v>
      </c>
      <c r="BA23" s="82">
        <v>0.64700000000000002</v>
      </c>
      <c r="BB23" s="82">
        <v>0.45600000000000002</v>
      </c>
      <c r="BC23" s="58">
        <v>1.17</v>
      </c>
      <c r="BD23" s="58">
        <v>2.2999999999999998</v>
      </c>
      <c r="BE23" s="58">
        <v>1.48</v>
      </c>
      <c r="BF23" s="58">
        <v>21.4</v>
      </c>
      <c r="BG23" s="58">
        <v>0.03</v>
      </c>
      <c r="BH23" s="15">
        <v>1</v>
      </c>
      <c r="BI23" s="63">
        <v>4.5999999999999996</v>
      </c>
      <c r="BJ23" s="58">
        <v>0.98</v>
      </c>
      <c r="BK23" s="58">
        <v>0.4</v>
      </c>
      <c r="BL23" s="58" t="s">
        <v>183</v>
      </c>
      <c r="BM23" s="58">
        <v>0.09</v>
      </c>
      <c r="BN23" s="58" t="s">
        <v>183</v>
      </c>
      <c r="BO23" s="58">
        <v>2.12</v>
      </c>
      <c r="BP23" s="58">
        <v>0.45</v>
      </c>
      <c r="BQ23" s="63">
        <v>22</v>
      </c>
      <c r="BR23" s="15" t="s">
        <v>174</v>
      </c>
      <c r="BS23" s="58">
        <v>2.41</v>
      </c>
      <c r="BT23" s="58">
        <v>0.21</v>
      </c>
      <c r="BU23" s="15">
        <v>24.3</v>
      </c>
      <c r="BV23" s="58">
        <v>1.99</v>
      </c>
    </row>
    <row r="24" spans="1:74" s="11" customFormat="1" ht="15" customHeight="1">
      <c r="A24" s="26" t="s">
        <v>147</v>
      </c>
      <c r="B24" s="11" t="s">
        <v>73</v>
      </c>
      <c r="C24" s="26" t="s">
        <v>96</v>
      </c>
      <c r="D24" s="11">
        <v>14</v>
      </c>
      <c r="E24" s="175">
        <v>694114</v>
      </c>
      <c r="F24" s="175">
        <v>5674365</v>
      </c>
      <c r="G24" s="37">
        <v>0.6</v>
      </c>
      <c r="H24" s="37">
        <v>0.7</v>
      </c>
      <c r="I24" s="26" t="s">
        <v>154</v>
      </c>
      <c r="J24" s="41" t="s">
        <v>156</v>
      </c>
      <c r="K24" s="26" t="s">
        <v>54</v>
      </c>
      <c r="L24" s="26">
        <v>2023</v>
      </c>
      <c r="M24" s="58">
        <v>1.45</v>
      </c>
      <c r="N24" s="15">
        <v>2</v>
      </c>
      <c r="O24" s="15">
        <v>32</v>
      </c>
      <c r="P24" s="58">
        <v>0.39</v>
      </c>
      <c r="Q24" s="63">
        <v>53.6</v>
      </c>
      <c r="R24" s="15">
        <v>55</v>
      </c>
      <c r="S24" s="58">
        <v>2.6</v>
      </c>
      <c r="T24" s="82">
        <v>0.107</v>
      </c>
      <c r="U24" s="15">
        <v>27</v>
      </c>
      <c r="V24" s="15">
        <v>11</v>
      </c>
      <c r="W24" s="82">
        <v>1.06</v>
      </c>
      <c r="X24" s="82">
        <v>1.4999999999999999E-2</v>
      </c>
      <c r="Y24" s="82">
        <v>0.01</v>
      </c>
      <c r="Z24" s="82">
        <v>0.20100000000000001</v>
      </c>
      <c r="AA24" s="15">
        <v>31</v>
      </c>
      <c r="AB24" s="15">
        <v>7</v>
      </c>
      <c r="AC24" s="82">
        <v>0.09</v>
      </c>
      <c r="AD24" s="15">
        <v>0.04</v>
      </c>
      <c r="AE24" s="58">
        <v>2.78</v>
      </c>
      <c r="AF24" s="15" t="s">
        <v>183</v>
      </c>
      <c r="AG24" s="58">
        <v>0.19</v>
      </c>
      <c r="AH24" s="58">
        <v>0.08</v>
      </c>
      <c r="AI24" s="58">
        <v>0.02</v>
      </c>
      <c r="AJ24" s="58">
        <v>5.95</v>
      </c>
      <c r="AK24" s="58">
        <v>0.65</v>
      </c>
      <c r="AL24" s="58">
        <v>12.8</v>
      </c>
      <c r="AM24" s="58">
        <v>1.46</v>
      </c>
      <c r="AN24" s="58">
        <v>0.64</v>
      </c>
      <c r="AO24" s="58">
        <v>0.55000000000000004</v>
      </c>
      <c r="AP24" s="58">
        <v>1.99</v>
      </c>
      <c r="AQ24" s="58">
        <v>2.31</v>
      </c>
      <c r="AR24" s="15" t="s">
        <v>183</v>
      </c>
      <c r="AS24" s="58">
        <v>0.08</v>
      </c>
      <c r="AT24" s="58" t="s">
        <v>183</v>
      </c>
      <c r="AU24" s="58">
        <v>0.23</v>
      </c>
      <c r="AV24" s="58">
        <v>0.36</v>
      </c>
      <c r="AW24" s="58">
        <v>0.35</v>
      </c>
      <c r="AX24" s="58">
        <v>17.8</v>
      </c>
      <c r="AY24" s="63">
        <v>90.5</v>
      </c>
      <c r="AZ24" s="82">
        <v>3.7999999999999999E-2</v>
      </c>
      <c r="BA24" s="82">
        <v>0.88500000000000001</v>
      </c>
      <c r="BB24" s="82">
        <v>0.58199999999999996</v>
      </c>
      <c r="BC24" s="58">
        <v>1.52</v>
      </c>
      <c r="BD24" s="58">
        <v>3.02</v>
      </c>
      <c r="BE24" s="58">
        <v>5.37</v>
      </c>
      <c r="BF24" s="58">
        <v>10.6</v>
      </c>
      <c r="BG24" s="58">
        <v>0.04</v>
      </c>
      <c r="BH24" s="15">
        <v>1.6</v>
      </c>
      <c r="BI24" s="63">
        <v>4.4000000000000004</v>
      </c>
      <c r="BJ24" s="58">
        <v>2.76</v>
      </c>
      <c r="BK24" s="58">
        <v>1.21</v>
      </c>
      <c r="BL24" s="58" t="s">
        <v>183</v>
      </c>
      <c r="BM24" s="58">
        <v>0.24</v>
      </c>
      <c r="BN24" s="58" t="s">
        <v>183</v>
      </c>
      <c r="BO24" s="58">
        <v>4.82</v>
      </c>
      <c r="BP24" s="58">
        <v>0.87</v>
      </c>
      <c r="BQ24" s="63">
        <v>20.399999999999999</v>
      </c>
      <c r="BR24" s="15" t="s">
        <v>174</v>
      </c>
      <c r="BS24" s="58">
        <v>5.31</v>
      </c>
      <c r="BT24" s="58">
        <v>0.51</v>
      </c>
      <c r="BU24" s="15">
        <v>20.6</v>
      </c>
      <c r="BV24" s="58">
        <v>4.22</v>
      </c>
    </row>
    <row r="25" spans="1:74" s="11" customFormat="1" ht="15" customHeight="1">
      <c r="A25" s="26" t="s">
        <v>148</v>
      </c>
      <c r="B25" s="11" t="s">
        <v>152</v>
      </c>
      <c r="C25" s="26" t="s">
        <v>97</v>
      </c>
      <c r="D25" s="11">
        <v>14</v>
      </c>
      <c r="E25" s="26">
        <v>750804</v>
      </c>
      <c r="F25" s="26">
        <v>5612968</v>
      </c>
      <c r="G25" s="26">
        <v>0.3</v>
      </c>
      <c r="H25" s="26">
        <v>0.5</v>
      </c>
      <c r="I25" s="26" t="s">
        <v>49</v>
      </c>
      <c r="J25" s="41" t="s">
        <v>156</v>
      </c>
      <c r="K25" s="26" t="s">
        <v>54</v>
      </c>
      <c r="L25" s="26">
        <v>2023</v>
      </c>
      <c r="M25" s="58">
        <v>1.5</v>
      </c>
      <c r="N25" s="15">
        <v>1</v>
      </c>
      <c r="O25" s="15">
        <v>59</v>
      </c>
      <c r="P25" s="58">
        <v>0.23</v>
      </c>
      <c r="Q25" s="63">
        <v>21</v>
      </c>
      <c r="R25" s="15">
        <v>31</v>
      </c>
      <c r="S25" s="58">
        <v>1.83</v>
      </c>
      <c r="T25" s="82">
        <v>9.1999999999999998E-2</v>
      </c>
      <c r="U25" s="15">
        <v>10</v>
      </c>
      <c r="V25" s="15">
        <v>12</v>
      </c>
      <c r="W25" s="82">
        <v>0.624</v>
      </c>
      <c r="X25" s="82">
        <v>1.6E-2</v>
      </c>
      <c r="Y25" s="82">
        <v>0.01</v>
      </c>
      <c r="Z25" s="82">
        <v>4.2999999999999997E-2</v>
      </c>
      <c r="AA25" s="15">
        <v>21</v>
      </c>
      <c r="AB25" s="15">
        <v>11</v>
      </c>
      <c r="AC25" s="82">
        <v>0.104</v>
      </c>
      <c r="AD25" s="15">
        <v>0.03</v>
      </c>
      <c r="AE25" s="58">
        <v>3.31</v>
      </c>
      <c r="AF25" s="15" t="s">
        <v>183</v>
      </c>
      <c r="AG25" s="58">
        <v>0.17</v>
      </c>
      <c r="AH25" s="58">
        <v>0.08</v>
      </c>
      <c r="AI25" s="58" t="s">
        <v>183</v>
      </c>
      <c r="AJ25" s="58">
        <v>4.42</v>
      </c>
      <c r="AK25" s="58">
        <v>1.04</v>
      </c>
      <c r="AL25" s="58">
        <v>6.86</v>
      </c>
      <c r="AM25" s="58">
        <v>0.55000000000000004</v>
      </c>
      <c r="AN25" s="58">
        <v>0.22</v>
      </c>
      <c r="AO25" s="58">
        <v>0.19</v>
      </c>
      <c r="AP25" s="58">
        <v>2.0299999999999998</v>
      </c>
      <c r="AQ25" s="58">
        <v>0.98</v>
      </c>
      <c r="AR25" s="15" t="s">
        <v>183</v>
      </c>
      <c r="AS25" s="58">
        <v>0.04</v>
      </c>
      <c r="AT25" s="58" t="s">
        <v>183</v>
      </c>
      <c r="AU25" s="58">
        <v>0.08</v>
      </c>
      <c r="AV25" s="58">
        <v>0.47</v>
      </c>
      <c r="AW25" s="58">
        <v>0.49</v>
      </c>
      <c r="AX25" s="58">
        <v>6.93</v>
      </c>
      <c r="AY25" s="63">
        <v>15.2</v>
      </c>
      <c r="AZ25" s="82">
        <v>5.0999999999999997E-2</v>
      </c>
      <c r="BA25" s="82">
        <v>1</v>
      </c>
      <c r="BB25" s="82">
        <v>0.75</v>
      </c>
      <c r="BC25" s="58">
        <v>1.89</v>
      </c>
      <c r="BD25" s="58">
        <v>3.69</v>
      </c>
      <c r="BE25" s="58">
        <v>1.94</v>
      </c>
      <c r="BF25" s="58">
        <v>24.1</v>
      </c>
      <c r="BG25" s="58">
        <v>0.05</v>
      </c>
      <c r="BH25" s="15">
        <v>1.2</v>
      </c>
      <c r="BI25" s="63">
        <v>6</v>
      </c>
      <c r="BJ25" s="58">
        <v>1.1200000000000001</v>
      </c>
      <c r="BK25" s="58">
        <v>0.65</v>
      </c>
      <c r="BL25" s="58" t="s">
        <v>183</v>
      </c>
      <c r="BM25" s="58">
        <v>0.1</v>
      </c>
      <c r="BN25" s="58" t="s">
        <v>183</v>
      </c>
      <c r="BO25" s="58">
        <v>2.74</v>
      </c>
      <c r="BP25" s="58">
        <v>0.5</v>
      </c>
      <c r="BQ25" s="63">
        <v>19.7</v>
      </c>
      <c r="BR25" s="15" t="s">
        <v>174</v>
      </c>
      <c r="BS25" s="58">
        <v>2.08</v>
      </c>
      <c r="BT25" s="58">
        <v>0.16</v>
      </c>
      <c r="BU25" s="15">
        <v>29.1</v>
      </c>
      <c r="BV25" s="58">
        <v>1.92</v>
      </c>
    </row>
    <row r="26" spans="1:74" s="11" customFormat="1" ht="15" customHeight="1">
      <c r="A26" s="26" t="s">
        <v>149</v>
      </c>
      <c r="B26" s="11" t="s">
        <v>152</v>
      </c>
      <c r="C26" s="26" t="s">
        <v>98</v>
      </c>
      <c r="D26" s="11">
        <v>14</v>
      </c>
      <c r="E26" s="26">
        <v>750620</v>
      </c>
      <c r="F26" s="26">
        <v>5602276</v>
      </c>
      <c r="G26" s="26">
        <v>0.4</v>
      </c>
      <c r="H26" s="26">
        <v>0.7</v>
      </c>
      <c r="I26" s="26" t="s">
        <v>49</v>
      </c>
      <c r="J26" s="41" t="s">
        <v>156</v>
      </c>
      <c r="K26" s="26" t="s">
        <v>54</v>
      </c>
      <c r="L26" s="26">
        <v>2023</v>
      </c>
      <c r="M26" s="58">
        <v>2.2999999999999998</v>
      </c>
      <c r="N26" s="15">
        <v>2</v>
      </c>
      <c r="O26" s="15">
        <v>33</v>
      </c>
      <c r="P26" s="58">
        <v>0.28999999999999998</v>
      </c>
      <c r="Q26" s="63">
        <v>50</v>
      </c>
      <c r="R26" s="15">
        <v>40</v>
      </c>
      <c r="S26" s="58">
        <v>2.2200000000000002</v>
      </c>
      <c r="T26" s="82">
        <v>8.4000000000000005E-2</v>
      </c>
      <c r="U26" s="15">
        <v>17</v>
      </c>
      <c r="V26" s="15">
        <v>11</v>
      </c>
      <c r="W26" s="82">
        <v>0.69199999999999995</v>
      </c>
      <c r="X26" s="82">
        <v>1.7000000000000001E-2</v>
      </c>
      <c r="Y26" s="82">
        <v>0.01</v>
      </c>
      <c r="Z26" s="82">
        <v>0.11799999999999999</v>
      </c>
      <c r="AA26" s="15">
        <v>29</v>
      </c>
      <c r="AB26" s="15">
        <v>11</v>
      </c>
      <c r="AC26" s="82">
        <v>0.14499999999999999</v>
      </c>
      <c r="AD26" s="15">
        <v>0.01</v>
      </c>
      <c r="AE26" s="58">
        <v>4.37</v>
      </c>
      <c r="AF26" s="15" t="s">
        <v>183</v>
      </c>
      <c r="AG26" s="58">
        <v>0.23</v>
      </c>
      <c r="AH26" s="58">
        <v>0.12</v>
      </c>
      <c r="AI26" s="58">
        <v>0.02</v>
      </c>
      <c r="AJ26" s="58">
        <v>4.87</v>
      </c>
      <c r="AK26" s="58">
        <v>0.66</v>
      </c>
      <c r="AL26" s="58">
        <v>27.6</v>
      </c>
      <c r="AM26" s="58">
        <v>0.77</v>
      </c>
      <c r="AN26" s="58">
        <v>0.32</v>
      </c>
      <c r="AO26" s="58">
        <v>0.25</v>
      </c>
      <c r="AP26" s="58">
        <v>2.76</v>
      </c>
      <c r="AQ26" s="58">
        <v>1.24</v>
      </c>
      <c r="AR26" s="15" t="s">
        <v>183</v>
      </c>
      <c r="AS26" s="58">
        <v>7.0000000000000007E-2</v>
      </c>
      <c r="AT26" s="58" t="s">
        <v>183</v>
      </c>
      <c r="AU26" s="58">
        <v>0.12</v>
      </c>
      <c r="AV26" s="58">
        <v>0.39</v>
      </c>
      <c r="AW26" s="58">
        <v>0.65</v>
      </c>
      <c r="AX26" s="58">
        <v>9.3000000000000007</v>
      </c>
      <c r="AY26" s="63">
        <v>20.399999999999999</v>
      </c>
      <c r="AZ26" s="82">
        <v>4.3999999999999997E-2</v>
      </c>
      <c r="BA26" s="82">
        <v>0.97099999999999997</v>
      </c>
      <c r="BB26" s="82">
        <v>0.66300000000000003</v>
      </c>
      <c r="BC26" s="58">
        <v>1.7</v>
      </c>
      <c r="BD26" s="58">
        <v>3.37</v>
      </c>
      <c r="BE26" s="58">
        <v>2.75</v>
      </c>
      <c r="BF26" s="58">
        <v>10.7</v>
      </c>
      <c r="BG26" s="58">
        <v>0.06</v>
      </c>
      <c r="BH26" s="15">
        <v>1.6</v>
      </c>
      <c r="BI26" s="63">
        <v>6.5</v>
      </c>
      <c r="BJ26" s="58">
        <v>1.37</v>
      </c>
      <c r="BK26" s="58">
        <v>0.44</v>
      </c>
      <c r="BL26" s="58" t="s">
        <v>183</v>
      </c>
      <c r="BM26" s="58">
        <v>0.13</v>
      </c>
      <c r="BN26" s="58">
        <v>0.01</v>
      </c>
      <c r="BO26" s="58">
        <v>5.13</v>
      </c>
      <c r="BP26" s="58">
        <v>1.76</v>
      </c>
      <c r="BQ26" s="63">
        <v>22</v>
      </c>
      <c r="BR26" s="15" t="s">
        <v>174</v>
      </c>
      <c r="BS26" s="58">
        <v>3.12</v>
      </c>
      <c r="BT26" s="58">
        <v>0.22</v>
      </c>
      <c r="BU26" s="15">
        <v>24.8</v>
      </c>
      <c r="BV26" s="58">
        <v>3.69</v>
      </c>
    </row>
    <row r="27" spans="1:74" s="11" customFormat="1" ht="15" customHeight="1">
      <c r="A27" s="26" t="s">
        <v>150</v>
      </c>
      <c r="B27" s="11" t="s">
        <v>152</v>
      </c>
      <c r="C27" s="26" t="s">
        <v>99</v>
      </c>
      <c r="D27" s="11">
        <v>14</v>
      </c>
      <c r="E27" s="26">
        <v>752359</v>
      </c>
      <c r="F27" s="26">
        <v>5612356</v>
      </c>
      <c r="G27" s="26">
        <v>0.45</v>
      </c>
      <c r="H27" s="26">
        <v>0.75</v>
      </c>
      <c r="I27" s="26" t="s">
        <v>49</v>
      </c>
      <c r="J27" s="41" t="s">
        <v>156</v>
      </c>
      <c r="K27" s="26" t="s">
        <v>54</v>
      </c>
      <c r="L27" s="26">
        <v>2023</v>
      </c>
      <c r="M27" s="58">
        <v>2.27</v>
      </c>
      <c r="N27" s="15" t="s">
        <v>184</v>
      </c>
      <c r="O27" s="15">
        <v>33</v>
      </c>
      <c r="P27" s="58">
        <v>0.14000000000000001</v>
      </c>
      <c r="Q27" s="63">
        <v>50.1</v>
      </c>
      <c r="R27" s="15">
        <v>33</v>
      </c>
      <c r="S27" s="58">
        <v>1.84</v>
      </c>
      <c r="T27" s="82">
        <v>2.7E-2</v>
      </c>
      <c r="U27" s="15">
        <v>26</v>
      </c>
      <c r="V27" s="15">
        <v>11</v>
      </c>
      <c r="W27" s="82">
        <v>0.54</v>
      </c>
      <c r="X27" s="82">
        <v>1.0999999999999999E-2</v>
      </c>
      <c r="Y27" s="82">
        <v>0.01</v>
      </c>
      <c r="Z27" s="82">
        <v>4.9000000000000002E-2</v>
      </c>
      <c r="AA27" s="15">
        <v>35</v>
      </c>
      <c r="AB27" s="15">
        <v>6</v>
      </c>
      <c r="AC27" s="82">
        <v>0.13100000000000001</v>
      </c>
      <c r="AD27" s="15" t="s">
        <v>183</v>
      </c>
      <c r="AE27" s="58">
        <v>3.03</v>
      </c>
      <c r="AF27" s="15">
        <v>0.01</v>
      </c>
      <c r="AG27" s="58">
        <v>0.22</v>
      </c>
      <c r="AH27" s="58">
        <v>0.1</v>
      </c>
      <c r="AI27" s="58" t="s">
        <v>183</v>
      </c>
      <c r="AJ27" s="58">
        <v>3.16</v>
      </c>
      <c r="AK27" s="58">
        <v>0.72</v>
      </c>
      <c r="AL27" s="58">
        <v>15.7</v>
      </c>
      <c r="AM27" s="58">
        <v>1.18</v>
      </c>
      <c r="AN27" s="58">
        <v>0.5</v>
      </c>
      <c r="AO27" s="58">
        <v>0.43</v>
      </c>
      <c r="AP27" s="58">
        <v>2.68</v>
      </c>
      <c r="AQ27" s="58">
        <v>2.0699999999999998</v>
      </c>
      <c r="AR27" s="15" t="s">
        <v>183</v>
      </c>
      <c r="AS27" s="58">
        <v>0.1</v>
      </c>
      <c r="AT27" s="58" t="s">
        <v>183</v>
      </c>
      <c r="AU27" s="58">
        <v>0.19</v>
      </c>
      <c r="AV27" s="58">
        <v>0.28999999999999998</v>
      </c>
      <c r="AW27" s="58">
        <v>0.49</v>
      </c>
      <c r="AX27" s="58">
        <v>15.5</v>
      </c>
      <c r="AY27" s="63">
        <v>12</v>
      </c>
      <c r="AZ27" s="82">
        <v>4.7E-2</v>
      </c>
      <c r="BA27" s="82">
        <v>0.97899999999999998</v>
      </c>
      <c r="BB27" s="82">
        <v>0.69799999999999995</v>
      </c>
      <c r="BC27" s="58">
        <v>1.78</v>
      </c>
      <c r="BD27" s="58">
        <v>3.51</v>
      </c>
      <c r="BE27" s="58">
        <v>4.51</v>
      </c>
      <c r="BF27" s="58">
        <v>3.1</v>
      </c>
      <c r="BG27" s="58">
        <v>0.06</v>
      </c>
      <c r="BH27" s="15">
        <v>1.8</v>
      </c>
      <c r="BI27" s="63">
        <v>5.3</v>
      </c>
      <c r="BJ27" s="58">
        <v>2.2400000000000002</v>
      </c>
      <c r="BK27" s="58">
        <v>0.5</v>
      </c>
      <c r="BL27" s="58" t="s">
        <v>183</v>
      </c>
      <c r="BM27" s="58">
        <v>0.2</v>
      </c>
      <c r="BN27" s="58" t="s">
        <v>183</v>
      </c>
      <c r="BO27" s="58">
        <v>3.84</v>
      </c>
      <c r="BP27" s="58">
        <v>1.05</v>
      </c>
      <c r="BQ27" s="63">
        <v>19.7</v>
      </c>
      <c r="BR27" s="15" t="s">
        <v>174</v>
      </c>
      <c r="BS27" s="58">
        <v>5.48</v>
      </c>
      <c r="BT27" s="58">
        <v>0.32</v>
      </c>
      <c r="BU27" s="15">
        <v>19.100000000000001</v>
      </c>
      <c r="BV27" s="58">
        <v>4.67</v>
      </c>
    </row>
    <row r="28" spans="1:74" s="11" customFormat="1" ht="15" customHeight="1">
      <c r="A28" s="36" t="s">
        <v>151</v>
      </c>
      <c r="B28" s="14" t="s">
        <v>152</v>
      </c>
      <c r="C28" s="36" t="s">
        <v>100</v>
      </c>
      <c r="D28" s="14">
        <v>14</v>
      </c>
      <c r="E28" s="36">
        <v>752527</v>
      </c>
      <c r="F28" s="36">
        <v>5612418</v>
      </c>
      <c r="G28" s="36">
        <v>0.5</v>
      </c>
      <c r="H28" s="36">
        <v>0.8</v>
      </c>
      <c r="I28" s="36" t="s">
        <v>49</v>
      </c>
      <c r="J28" s="42" t="s">
        <v>156</v>
      </c>
      <c r="K28" s="36" t="s">
        <v>372</v>
      </c>
      <c r="L28" s="36">
        <v>2023</v>
      </c>
      <c r="M28" s="59">
        <v>2.34</v>
      </c>
      <c r="N28" s="55">
        <v>1</v>
      </c>
      <c r="O28" s="55">
        <v>32</v>
      </c>
      <c r="P28" s="59">
        <v>0.23</v>
      </c>
      <c r="Q28" s="69">
        <v>30.1</v>
      </c>
      <c r="R28" s="55">
        <v>34</v>
      </c>
      <c r="S28" s="59">
        <v>1.83</v>
      </c>
      <c r="T28" s="83">
        <v>7.8E-2</v>
      </c>
      <c r="U28" s="55">
        <v>17</v>
      </c>
      <c r="V28" s="55">
        <v>10</v>
      </c>
      <c r="W28" s="83">
        <v>0.63100000000000001</v>
      </c>
      <c r="X28" s="83">
        <v>1.4E-2</v>
      </c>
      <c r="Y28" s="83">
        <v>0.02</v>
      </c>
      <c r="Z28" s="83">
        <v>0.113</v>
      </c>
      <c r="AA28" s="55">
        <v>202</v>
      </c>
      <c r="AB28" s="55">
        <v>6</v>
      </c>
      <c r="AC28" s="83">
        <v>0.11700000000000001</v>
      </c>
      <c r="AD28" s="55">
        <v>0.02</v>
      </c>
      <c r="AE28" s="59">
        <v>3.58</v>
      </c>
      <c r="AF28" s="55">
        <v>0.01</v>
      </c>
      <c r="AG28" s="59">
        <v>0.3</v>
      </c>
      <c r="AH28" s="59">
        <v>0.18</v>
      </c>
      <c r="AI28" s="59" t="s">
        <v>183</v>
      </c>
      <c r="AJ28" s="59">
        <v>4.8600000000000003</v>
      </c>
      <c r="AK28" s="59">
        <v>1.5</v>
      </c>
      <c r="AL28" s="59">
        <v>39.6</v>
      </c>
      <c r="AM28" s="59">
        <v>0.73</v>
      </c>
      <c r="AN28" s="59">
        <v>0.3</v>
      </c>
      <c r="AO28" s="59">
        <v>0.26</v>
      </c>
      <c r="AP28" s="59">
        <v>2.2400000000000002</v>
      </c>
      <c r="AQ28" s="59">
        <v>1.26</v>
      </c>
      <c r="AR28" s="55" t="s">
        <v>183</v>
      </c>
      <c r="AS28" s="59">
        <v>0.13</v>
      </c>
      <c r="AT28" s="59" t="s">
        <v>183</v>
      </c>
      <c r="AU28" s="59">
        <v>0.11</v>
      </c>
      <c r="AV28" s="59">
        <v>0.54</v>
      </c>
      <c r="AW28" s="59">
        <v>0.56000000000000005</v>
      </c>
      <c r="AX28" s="59">
        <v>9.6199999999999992</v>
      </c>
      <c r="AY28" s="69">
        <v>24.8</v>
      </c>
      <c r="AZ28" s="83">
        <v>3.5000000000000003E-2</v>
      </c>
      <c r="BA28" s="83">
        <v>0.91800000000000004</v>
      </c>
      <c r="BB28" s="83">
        <v>0.55100000000000005</v>
      </c>
      <c r="BC28" s="59">
        <v>1.37</v>
      </c>
      <c r="BD28" s="59">
        <v>2.87</v>
      </c>
      <c r="BE28" s="59">
        <v>2.8</v>
      </c>
      <c r="BF28" s="59">
        <v>5.76</v>
      </c>
      <c r="BG28" s="59">
        <v>0.06</v>
      </c>
      <c r="BH28" s="55">
        <v>1.5</v>
      </c>
      <c r="BI28" s="69">
        <v>6.1</v>
      </c>
      <c r="BJ28" s="59">
        <v>1.41</v>
      </c>
      <c r="BK28" s="59">
        <v>0.72</v>
      </c>
      <c r="BL28" s="59" t="s">
        <v>183</v>
      </c>
      <c r="BM28" s="59">
        <v>0.12</v>
      </c>
      <c r="BN28" s="59">
        <v>0.01</v>
      </c>
      <c r="BO28" s="59">
        <v>4.03</v>
      </c>
      <c r="BP28" s="59">
        <v>1.38</v>
      </c>
      <c r="BQ28" s="69">
        <v>16.8</v>
      </c>
      <c r="BR28" s="55">
        <v>0.1</v>
      </c>
      <c r="BS28" s="59">
        <v>2.73</v>
      </c>
      <c r="BT28" s="59">
        <v>0.21</v>
      </c>
      <c r="BU28" s="55">
        <v>20</v>
      </c>
      <c r="BV28" s="59">
        <v>5.41</v>
      </c>
    </row>
    <row r="29" spans="1:74" s="11" customFormat="1" ht="15" customHeight="1">
      <c r="A29" s="26" t="s">
        <v>127</v>
      </c>
      <c r="B29" s="11" t="s">
        <v>152</v>
      </c>
      <c r="C29" s="26" t="s">
        <v>101</v>
      </c>
      <c r="D29" s="11">
        <v>14</v>
      </c>
      <c r="E29" s="175">
        <v>750714</v>
      </c>
      <c r="F29" s="175">
        <v>5612920</v>
      </c>
      <c r="G29" s="37">
        <v>0.5</v>
      </c>
      <c r="H29" s="37">
        <v>1</v>
      </c>
      <c r="I29" s="26" t="s">
        <v>49</v>
      </c>
      <c r="J29" s="26" t="s">
        <v>157</v>
      </c>
      <c r="K29" s="26" t="s">
        <v>54</v>
      </c>
      <c r="L29" s="26">
        <v>2023</v>
      </c>
      <c r="M29" s="58">
        <v>2.02</v>
      </c>
      <c r="N29" s="15">
        <v>1</v>
      </c>
      <c r="O29" s="15">
        <v>55</v>
      </c>
      <c r="P29" s="58">
        <v>0.67</v>
      </c>
      <c r="Q29" s="63">
        <v>28.7</v>
      </c>
      <c r="R29" s="15">
        <v>43</v>
      </c>
      <c r="S29" s="58">
        <v>2.5099999999999998</v>
      </c>
      <c r="T29" s="82">
        <v>0.29899999999999999</v>
      </c>
      <c r="U29" s="15">
        <v>15</v>
      </c>
      <c r="V29" s="15">
        <v>12</v>
      </c>
      <c r="W29" s="82">
        <v>1.06</v>
      </c>
      <c r="X29" s="82">
        <v>0.03</v>
      </c>
      <c r="Y29" s="82">
        <v>0.16</v>
      </c>
      <c r="Z29" s="82">
        <v>0.10199999999999999</v>
      </c>
      <c r="AA29" s="15">
        <v>55</v>
      </c>
      <c r="AB29" s="15">
        <v>22</v>
      </c>
      <c r="AC29" s="82">
        <v>0.13200000000000001</v>
      </c>
      <c r="AD29" s="15">
        <v>0.04</v>
      </c>
      <c r="AE29" s="58">
        <v>3.17</v>
      </c>
      <c r="AF29" s="15">
        <v>0.02</v>
      </c>
      <c r="AG29" s="58">
        <v>0.18</v>
      </c>
      <c r="AH29" s="58">
        <v>0.11</v>
      </c>
      <c r="AI29" s="58">
        <v>0.04</v>
      </c>
      <c r="AJ29" s="58">
        <v>6.88</v>
      </c>
      <c r="AK29" s="58">
        <v>1.02</v>
      </c>
      <c r="AL29" s="58">
        <v>27.2</v>
      </c>
      <c r="AM29" s="58">
        <v>0.95</v>
      </c>
      <c r="AN29" s="58">
        <v>0.43</v>
      </c>
      <c r="AO29" s="58">
        <v>0.35</v>
      </c>
      <c r="AP29" s="58">
        <v>2.59</v>
      </c>
      <c r="AQ29" s="58">
        <v>1.54</v>
      </c>
      <c r="AR29" s="15" t="s">
        <v>183</v>
      </c>
      <c r="AS29" s="58">
        <v>0.14000000000000001</v>
      </c>
      <c r="AT29" s="58" t="s">
        <v>183</v>
      </c>
      <c r="AU29" s="58">
        <v>0.16</v>
      </c>
      <c r="AV29" s="58">
        <v>0.92</v>
      </c>
      <c r="AW29" s="58">
        <v>0.11</v>
      </c>
      <c r="AX29" s="58">
        <v>10.8</v>
      </c>
      <c r="AY29" s="63">
        <v>23.8</v>
      </c>
      <c r="AZ29" s="82">
        <v>3.1E-2</v>
      </c>
      <c r="BA29" s="82">
        <v>0.66200000000000003</v>
      </c>
      <c r="BB29" s="82">
        <v>0.45200000000000001</v>
      </c>
      <c r="BC29" s="58">
        <v>1.17</v>
      </c>
      <c r="BD29" s="58">
        <v>2.31</v>
      </c>
      <c r="BE29" s="58">
        <v>3.06</v>
      </c>
      <c r="BF29" s="58">
        <v>14</v>
      </c>
      <c r="BG29" s="58">
        <v>0.08</v>
      </c>
      <c r="BH29" s="15">
        <v>2.1</v>
      </c>
      <c r="BI29" s="63">
        <v>5.2</v>
      </c>
      <c r="BJ29" s="58">
        <v>1.72</v>
      </c>
      <c r="BK29" s="58">
        <v>0.42</v>
      </c>
      <c r="BL29" s="58" t="s">
        <v>183</v>
      </c>
      <c r="BM29" s="58">
        <v>0.16</v>
      </c>
      <c r="BN29" s="58" t="s">
        <v>183</v>
      </c>
      <c r="BO29" s="58">
        <v>2.83</v>
      </c>
      <c r="BP29" s="58">
        <v>0.6</v>
      </c>
      <c r="BQ29" s="63">
        <v>24.1</v>
      </c>
      <c r="BR29" s="15">
        <v>0.3</v>
      </c>
      <c r="BS29" s="58">
        <v>3.67</v>
      </c>
      <c r="BT29" s="58">
        <v>0.34</v>
      </c>
      <c r="BU29" s="15">
        <v>29</v>
      </c>
      <c r="BV29" s="58">
        <v>5.3</v>
      </c>
    </row>
    <row r="30" spans="1:74" s="11" customFormat="1" ht="15" customHeight="1">
      <c r="A30" s="26" t="s">
        <v>128</v>
      </c>
      <c r="B30" s="11" t="s">
        <v>152</v>
      </c>
      <c r="C30" s="26" t="s">
        <v>102</v>
      </c>
      <c r="D30" s="11">
        <v>14</v>
      </c>
      <c r="E30" s="175">
        <v>750169</v>
      </c>
      <c r="F30" s="175">
        <v>5605028</v>
      </c>
      <c r="G30" s="37">
        <v>0.4</v>
      </c>
      <c r="H30" s="37">
        <v>0.7</v>
      </c>
      <c r="I30" s="26" t="s">
        <v>49</v>
      </c>
      <c r="J30" s="26" t="s">
        <v>157</v>
      </c>
      <c r="K30" s="26" t="s">
        <v>54</v>
      </c>
      <c r="L30" s="26">
        <v>2023</v>
      </c>
      <c r="M30" s="58">
        <v>2.66</v>
      </c>
      <c r="N30" s="15" t="s">
        <v>184</v>
      </c>
      <c r="O30" s="15">
        <v>64</v>
      </c>
      <c r="P30" s="58">
        <v>0.5</v>
      </c>
      <c r="Q30" s="63">
        <v>22.6</v>
      </c>
      <c r="R30" s="15">
        <v>60</v>
      </c>
      <c r="S30" s="58">
        <v>3.25</v>
      </c>
      <c r="T30" s="82">
        <v>0.34699999999999998</v>
      </c>
      <c r="U30" s="15">
        <v>10</v>
      </c>
      <c r="V30" s="15">
        <v>18</v>
      </c>
      <c r="W30" s="82">
        <v>1.34</v>
      </c>
      <c r="X30" s="82">
        <v>3.4000000000000002E-2</v>
      </c>
      <c r="Y30" s="82">
        <v>0.1</v>
      </c>
      <c r="Z30" s="82">
        <v>8.4000000000000005E-2</v>
      </c>
      <c r="AA30" s="15">
        <v>32</v>
      </c>
      <c r="AB30" s="15">
        <v>18</v>
      </c>
      <c r="AC30" s="82">
        <v>0.183</v>
      </c>
      <c r="AD30" s="15">
        <v>0.02</v>
      </c>
      <c r="AE30" s="58">
        <v>3.08</v>
      </c>
      <c r="AF30" s="15">
        <v>0.02</v>
      </c>
      <c r="AG30" s="58">
        <v>0.23</v>
      </c>
      <c r="AH30" s="58">
        <v>0.11</v>
      </c>
      <c r="AI30" s="58">
        <v>0.02</v>
      </c>
      <c r="AJ30" s="58">
        <v>6.94</v>
      </c>
      <c r="AK30" s="58">
        <v>1.1000000000000001</v>
      </c>
      <c r="AL30" s="58">
        <v>17.2</v>
      </c>
      <c r="AM30" s="58">
        <v>0.72</v>
      </c>
      <c r="AN30" s="58">
        <v>0.32</v>
      </c>
      <c r="AO30" s="58">
        <v>0.22</v>
      </c>
      <c r="AP30" s="58">
        <v>3.27</v>
      </c>
      <c r="AQ30" s="58">
        <v>1.08</v>
      </c>
      <c r="AR30" s="15">
        <v>0.01</v>
      </c>
      <c r="AS30" s="58">
        <v>0.12</v>
      </c>
      <c r="AT30" s="58" t="s">
        <v>183</v>
      </c>
      <c r="AU30" s="58">
        <v>0.12</v>
      </c>
      <c r="AV30" s="58">
        <v>0.89</v>
      </c>
      <c r="AW30" s="58">
        <v>0.4</v>
      </c>
      <c r="AX30" s="58">
        <v>7</v>
      </c>
      <c r="AY30" s="63">
        <v>27.6</v>
      </c>
      <c r="AZ30" s="82">
        <v>4.5999999999999999E-2</v>
      </c>
      <c r="BA30" s="82">
        <v>0.99399999999999999</v>
      </c>
      <c r="BB30" s="82">
        <v>0.68600000000000005</v>
      </c>
      <c r="BC30" s="58">
        <v>1.76</v>
      </c>
      <c r="BD30" s="58">
        <v>3.48</v>
      </c>
      <c r="BE30" s="58">
        <v>1.98</v>
      </c>
      <c r="BF30" s="58">
        <v>23.3</v>
      </c>
      <c r="BG30" s="58">
        <v>0.09</v>
      </c>
      <c r="BH30" s="15">
        <v>2.2999999999999998</v>
      </c>
      <c r="BI30" s="63">
        <v>5.5</v>
      </c>
      <c r="BJ30" s="58">
        <v>1.17</v>
      </c>
      <c r="BK30" s="58">
        <v>0.5</v>
      </c>
      <c r="BL30" s="58" t="s">
        <v>183</v>
      </c>
      <c r="BM30" s="58">
        <v>0.12</v>
      </c>
      <c r="BN30" s="58">
        <v>0.01</v>
      </c>
      <c r="BO30" s="58">
        <v>3.36</v>
      </c>
      <c r="BP30" s="58">
        <v>0.62</v>
      </c>
      <c r="BQ30" s="63">
        <v>35.799999999999997</v>
      </c>
      <c r="BR30" s="15" t="s">
        <v>174</v>
      </c>
      <c r="BS30" s="58">
        <v>2.78</v>
      </c>
      <c r="BT30" s="58">
        <v>0.26</v>
      </c>
      <c r="BU30" s="15">
        <v>34.1</v>
      </c>
      <c r="BV30" s="58">
        <v>5.36</v>
      </c>
    </row>
    <row r="31" spans="1:74" s="11" customFormat="1" ht="15" customHeight="1">
      <c r="A31" s="26" t="s">
        <v>129</v>
      </c>
      <c r="B31" s="11" t="s">
        <v>152</v>
      </c>
      <c r="C31" s="26" t="s">
        <v>103</v>
      </c>
      <c r="D31" s="11">
        <v>14</v>
      </c>
      <c r="E31" s="175">
        <v>753487</v>
      </c>
      <c r="F31" s="175">
        <v>5609822</v>
      </c>
      <c r="G31" s="37">
        <v>0.4</v>
      </c>
      <c r="H31" s="37">
        <v>0.8</v>
      </c>
      <c r="I31" s="26" t="s">
        <v>49</v>
      </c>
      <c r="J31" s="26" t="s">
        <v>157</v>
      </c>
      <c r="K31" s="26" t="s">
        <v>54</v>
      </c>
      <c r="L31" s="26">
        <v>2023</v>
      </c>
      <c r="M31" s="58">
        <v>2.61</v>
      </c>
      <c r="N31" s="15">
        <v>1</v>
      </c>
      <c r="O31" s="15">
        <v>50</v>
      </c>
      <c r="P31" s="58">
        <v>0.47</v>
      </c>
      <c r="Q31" s="63">
        <v>14.2</v>
      </c>
      <c r="R31" s="15">
        <v>40</v>
      </c>
      <c r="S31" s="58">
        <v>3.2</v>
      </c>
      <c r="T31" s="82">
        <v>0.23899999999999999</v>
      </c>
      <c r="U31" s="15">
        <v>6</v>
      </c>
      <c r="V31" s="15">
        <v>17</v>
      </c>
      <c r="W31" s="82">
        <v>1.3</v>
      </c>
      <c r="X31" s="82">
        <v>2.9000000000000001E-2</v>
      </c>
      <c r="Y31" s="82">
        <v>0.11</v>
      </c>
      <c r="Z31" s="82">
        <v>8.2000000000000003E-2</v>
      </c>
      <c r="AA31" s="15">
        <v>71</v>
      </c>
      <c r="AB31" s="15">
        <v>16</v>
      </c>
      <c r="AC31" s="82">
        <v>0.12</v>
      </c>
      <c r="AD31" s="15">
        <v>0.02</v>
      </c>
      <c r="AE31" s="58">
        <v>3.28</v>
      </c>
      <c r="AF31" s="15">
        <v>0.02</v>
      </c>
      <c r="AG31" s="58">
        <v>0.22</v>
      </c>
      <c r="AH31" s="58">
        <v>0.12</v>
      </c>
      <c r="AI31" s="58">
        <v>0.02</v>
      </c>
      <c r="AJ31" s="58">
        <v>6.14</v>
      </c>
      <c r="AK31" s="58">
        <v>0.99</v>
      </c>
      <c r="AL31" s="58">
        <v>17.2</v>
      </c>
      <c r="AM31" s="58">
        <v>0.62</v>
      </c>
      <c r="AN31" s="58">
        <v>0.28000000000000003</v>
      </c>
      <c r="AO31" s="58">
        <v>0.2</v>
      </c>
      <c r="AP31" s="58">
        <v>2.9</v>
      </c>
      <c r="AQ31" s="58">
        <v>0.94</v>
      </c>
      <c r="AR31" s="15" t="s">
        <v>183</v>
      </c>
      <c r="AS31" s="58">
        <v>0.13</v>
      </c>
      <c r="AT31" s="58" t="s">
        <v>183</v>
      </c>
      <c r="AU31" s="58">
        <v>0.1</v>
      </c>
      <c r="AV31" s="58">
        <v>1.34</v>
      </c>
      <c r="AW31" s="58">
        <v>0.28000000000000003</v>
      </c>
      <c r="AX31" s="58">
        <v>5.46</v>
      </c>
      <c r="AY31" s="63">
        <v>20.399999999999999</v>
      </c>
      <c r="AZ31" s="82">
        <v>3.6999999999999998E-2</v>
      </c>
      <c r="BA31" s="82">
        <v>0.76300000000000001</v>
      </c>
      <c r="BB31" s="82">
        <v>0.54300000000000004</v>
      </c>
      <c r="BC31" s="58">
        <v>1.38</v>
      </c>
      <c r="BD31" s="58">
        <v>2.73</v>
      </c>
      <c r="BE31" s="58">
        <v>1.54</v>
      </c>
      <c r="BF31" s="58">
        <v>11.7</v>
      </c>
      <c r="BG31" s="58">
        <v>0.08</v>
      </c>
      <c r="BH31" s="15">
        <v>2.2000000000000002</v>
      </c>
      <c r="BI31" s="63">
        <v>6.2</v>
      </c>
      <c r="BJ31" s="58">
        <v>0.95</v>
      </c>
      <c r="BK31" s="58">
        <v>0.36</v>
      </c>
      <c r="BL31" s="58" t="s">
        <v>183</v>
      </c>
      <c r="BM31" s="58">
        <v>0.1</v>
      </c>
      <c r="BN31" s="58">
        <v>0.01</v>
      </c>
      <c r="BO31" s="58">
        <v>2.4900000000000002</v>
      </c>
      <c r="BP31" s="58">
        <v>0.49</v>
      </c>
      <c r="BQ31" s="63">
        <v>40.1</v>
      </c>
      <c r="BR31" s="15" t="s">
        <v>174</v>
      </c>
      <c r="BS31" s="58">
        <v>2.36</v>
      </c>
      <c r="BT31" s="58">
        <v>0.22</v>
      </c>
      <c r="BU31" s="15">
        <v>26.3</v>
      </c>
      <c r="BV31" s="58">
        <v>4.83</v>
      </c>
    </row>
    <row r="32" spans="1:74" s="11" customFormat="1" ht="15" customHeight="1">
      <c r="A32" s="26" t="s">
        <v>130</v>
      </c>
      <c r="B32" s="11" t="s">
        <v>152</v>
      </c>
      <c r="C32" s="26" t="s">
        <v>104</v>
      </c>
      <c r="D32" s="11">
        <v>14</v>
      </c>
      <c r="E32" s="175">
        <v>753693</v>
      </c>
      <c r="F32" s="175">
        <v>5596730</v>
      </c>
      <c r="G32" s="37">
        <v>0.4</v>
      </c>
      <c r="H32" s="37">
        <v>0.6</v>
      </c>
      <c r="I32" s="26" t="s">
        <v>49</v>
      </c>
      <c r="J32" s="26" t="s">
        <v>157</v>
      </c>
      <c r="K32" s="26" t="s">
        <v>54</v>
      </c>
      <c r="L32" s="26">
        <v>2023</v>
      </c>
      <c r="M32" s="58">
        <v>6.91</v>
      </c>
      <c r="N32" s="15">
        <v>1</v>
      </c>
      <c r="O32" s="15">
        <v>84</v>
      </c>
      <c r="P32" s="58">
        <v>0.84</v>
      </c>
      <c r="Q32" s="63">
        <v>15.8</v>
      </c>
      <c r="R32" s="15">
        <v>150</v>
      </c>
      <c r="S32" s="58">
        <v>4.88</v>
      </c>
      <c r="T32" s="82">
        <v>0.32200000000000001</v>
      </c>
      <c r="U32" s="15">
        <v>7</v>
      </c>
      <c r="V32" s="15">
        <v>51</v>
      </c>
      <c r="W32" s="82">
        <v>4.8</v>
      </c>
      <c r="X32" s="82">
        <v>4.1000000000000002E-2</v>
      </c>
      <c r="Y32" s="82">
        <v>0.1</v>
      </c>
      <c r="Z32" s="82">
        <v>6.0999999999999999E-2</v>
      </c>
      <c r="AA32" s="15">
        <v>65</v>
      </c>
      <c r="AB32" s="15">
        <v>17</v>
      </c>
      <c r="AC32" s="82">
        <v>7.8E-2</v>
      </c>
      <c r="AD32" s="15">
        <v>0.02</v>
      </c>
      <c r="AE32" s="58">
        <v>2.94</v>
      </c>
      <c r="AF32" s="15">
        <v>0.02</v>
      </c>
      <c r="AG32" s="58">
        <v>0.22</v>
      </c>
      <c r="AH32" s="58">
        <v>0.1</v>
      </c>
      <c r="AI32" s="58">
        <v>0.04</v>
      </c>
      <c r="AJ32" s="58">
        <v>17.8</v>
      </c>
      <c r="AK32" s="58">
        <v>0.91</v>
      </c>
      <c r="AL32" s="58">
        <v>24.7</v>
      </c>
      <c r="AM32" s="58">
        <v>0.4</v>
      </c>
      <c r="AN32" s="58">
        <v>0.18</v>
      </c>
      <c r="AO32" s="58">
        <v>0.14000000000000001</v>
      </c>
      <c r="AP32" s="58">
        <v>4.01</v>
      </c>
      <c r="AQ32" s="58">
        <v>0.62</v>
      </c>
      <c r="AR32" s="15">
        <v>0.01</v>
      </c>
      <c r="AS32" s="58">
        <v>0.06</v>
      </c>
      <c r="AT32" s="58" t="s">
        <v>183</v>
      </c>
      <c r="AU32" s="58">
        <v>7.0000000000000007E-2</v>
      </c>
      <c r="AV32" s="58">
        <v>0.61</v>
      </c>
      <c r="AW32" s="58">
        <v>0.2</v>
      </c>
      <c r="AX32" s="58">
        <v>4.5599999999999996</v>
      </c>
      <c r="AY32" s="63">
        <v>110</v>
      </c>
      <c r="AZ32" s="82">
        <v>3.5999999999999997E-2</v>
      </c>
      <c r="BA32" s="82">
        <v>0.68400000000000005</v>
      </c>
      <c r="BB32" s="82">
        <v>0.52200000000000002</v>
      </c>
      <c r="BC32" s="58">
        <v>1.29</v>
      </c>
      <c r="BD32" s="58">
        <v>2.5299999999999998</v>
      </c>
      <c r="BE32" s="58">
        <v>1.35</v>
      </c>
      <c r="BF32" s="58">
        <v>17.100000000000001</v>
      </c>
      <c r="BG32" s="58">
        <v>0.06</v>
      </c>
      <c r="BH32" s="15">
        <v>2.7</v>
      </c>
      <c r="BI32" s="63">
        <v>6.2</v>
      </c>
      <c r="BJ32" s="58">
        <v>0.69</v>
      </c>
      <c r="BK32" s="58">
        <v>0.3</v>
      </c>
      <c r="BL32" s="58" t="s">
        <v>183</v>
      </c>
      <c r="BM32" s="58">
        <v>0.06</v>
      </c>
      <c r="BN32" s="58">
        <v>0.02</v>
      </c>
      <c r="BO32" s="58">
        <v>1.86</v>
      </c>
      <c r="BP32" s="58">
        <v>0.32</v>
      </c>
      <c r="BQ32" s="63">
        <v>37.1</v>
      </c>
      <c r="BR32" s="15" t="s">
        <v>174</v>
      </c>
      <c r="BS32" s="58">
        <v>1.61</v>
      </c>
      <c r="BT32" s="58">
        <v>0.14000000000000001</v>
      </c>
      <c r="BU32" s="15">
        <v>41.6</v>
      </c>
      <c r="BV32" s="58">
        <v>2.2599999999999998</v>
      </c>
    </row>
    <row r="33" spans="1:74" s="11" customFormat="1" ht="15" customHeight="1">
      <c r="A33" s="26" t="s">
        <v>131</v>
      </c>
      <c r="B33" s="11" t="s">
        <v>152</v>
      </c>
      <c r="C33" s="26" t="s">
        <v>105</v>
      </c>
      <c r="D33" s="11">
        <v>14</v>
      </c>
      <c r="E33" s="175">
        <v>767166</v>
      </c>
      <c r="F33" s="175">
        <v>5594989</v>
      </c>
      <c r="G33" s="37">
        <v>0.4</v>
      </c>
      <c r="H33" s="37">
        <v>0.7</v>
      </c>
      <c r="I33" s="26" t="s">
        <v>49</v>
      </c>
      <c r="J33" s="26" t="s">
        <v>157</v>
      </c>
      <c r="K33" s="26" t="s">
        <v>54</v>
      </c>
      <c r="L33" s="26">
        <v>2023</v>
      </c>
      <c r="M33" s="58">
        <v>1.92</v>
      </c>
      <c r="N33" s="15">
        <v>1</v>
      </c>
      <c r="O33" s="15">
        <v>59</v>
      </c>
      <c r="P33" s="58">
        <v>0.54</v>
      </c>
      <c r="Q33" s="63">
        <v>51.6</v>
      </c>
      <c r="R33" s="15">
        <v>36</v>
      </c>
      <c r="S33" s="58">
        <v>2.5099999999999998</v>
      </c>
      <c r="T33" s="82">
        <v>0.25800000000000001</v>
      </c>
      <c r="U33" s="15">
        <v>19</v>
      </c>
      <c r="V33" s="15">
        <v>10</v>
      </c>
      <c r="W33" s="82">
        <v>0.78800000000000003</v>
      </c>
      <c r="X33" s="82">
        <v>2.5000000000000001E-2</v>
      </c>
      <c r="Y33" s="82">
        <v>0.13</v>
      </c>
      <c r="Z33" s="82">
        <v>0.13200000000000001</v>
      </c>
      <c r="AA33" s="15">
        <v>35</v>
      </c>
      <c r="AB33" s="15">
        <v>21</v>
      </c>
      <c r="AC33" s="82">
        <v>0.153</v>
      </c>
      <c r="AD33" s="15">
        <v>0.02</v>
      </c>
      <c r="AE33" s="58">
        <v>3.02</v>
      </c>
      <c r="AF33" s="15">
        <v>0.02</v>
      </c>
      <c r="AG33" s="58">
        <v>0.18</v>
      </c>
      <c r="AH33" s="58">
        <v>0.09</v>
      </c>
      <c r="AI33" s="58">
        <v>0.02</v>
      </c>
      <c r="AJ33" s="58">
        <v>5.12</v>
      </c>
      <c r="AK33" s="58">
        <v>0.83</v>
      </c>
      <c r="AL33" s="58">
        <v>15.3</v>
      </c>
      <c r="AM33" s="58">
        <v>0.98</v>
      </c>
      <c r="AN33" s="58">
        <v>0.44</v>
      </c>
      <c r="AO33" s="58">
        <v>0.35</v>
      </c>
      <c r="AP33" s="58">
        <v>2.62</v>
      </c>
      <c r="AQ33" s="58">
        <v>1.7</v>
      </c>
      <c r="AR33" s="15" t="s">
        <v>183</v>
      </c>
      <c r="AS33" s="58">
        <v>0.12</v>
      </c>
      <c r="AT33" s="58" t="s">
        <v>183</v>
      </c>
      <c r="AU33" s="58">
        <v>0.16</v>
      </c>
      <c r="AV33" s="58">
        <v>0.83</v>
      </c>
      <c r="AW33" s="58">
        <v>0.39</v>
      </c>
      <c r="AX33" s="58">
        <v>13</v>
      </c>
      <c r="AY33" s="63">
        <v>16.2</v>
      </c>
      <c r="AZ33" s="82">
        <v>3.9E-2</v>
      </c>
      <c r="BA33" s="82">
        <v>0.87</v>
      </c>
      <c r="BB33" s="82">
        <v>0.57599999999999996</v>
      </c>
      <c r="BC33" s="58">
        <v>1.58</v>
      </c>
      <c r="BD33" s="58">
        <v>3.07</v>
      </c>
      <c r="BE33" s="58">
        <v>3.81</v>
      </c>
      <c r="BF33" s="58">
        <v>16.2</v>
      </c>
      <c r="BG33" s="58">
        <v>7.0000000000000007E-2</v>
      </c>
      <c r="BH33" s="15">
        <v>1.7</v>
      </c>
      <c r="BI33" s="63">
        <v>7.4</v>
      </c>
      <c r="BJ33" s="58">
        <v>1.96</v>
      </c>
      <c r="BK33" s="58">
        <v>0.56999999999999995</v>
      </c>
      <c r="BL33" s="58" t="s">
        <v>183</v>
      </c>
      <c r="BM33" s="58">
        <v>0.16</v>
      </c>
      <c r="BN33" s="58" t="s">
        <v>183</v>
      </c>
      <c r="BO33" s="58">
        <v>4.7</v>
      </c>
      <c r="BP33" s="58">
        <v>0.74</v>
      </c>
      <c r="BQ33" s="63">
        <v>31.1</v>
      </c>
      <c r="BR33" s="15" t="s">
        <v>174</v>
      </c>
      <c r="BS33" s="58">
        <v>3.79</v>
      </c>
      <c r="BT33" s="58">
        <v>0.32</v>
      </c>
      <c r="BU33" s="15">
        <v>24.1</v>
      </c>
      <c r="BV33" s="58">
        <v>5.38</v>
      </c>
    </row>
    <row r="34" spans="1:74" s="11" customFormat="1" ht="15" customHeight="1">
      <c r="A34" s="26" t="s">
        <v>132</v>
      </c>
      <c r="B34" s="11" t="s">
        <v>152</v>
      </c>
      <c r="C34" s="26" t="s">
        <v>106</v>
      </c>
      <c r="D34" s="11">
        <v>14</v>
      </c>
      <c r="E34" s="175">
        <v>770524</v>
      </c>
      <c r="F34" s="175">
        <v>5592364</v>
      </c>
      <c r="G34" s="37">
        <v>0.4</v>
      </c>
      <c r="H34" s="37">
        <v>0.7</v>
      </c>
      <c r="I34" s="26" t="s">
        <v>49</v>
      </c>
      <c r="J34" s="26" t="s">
        <v>157</v>
      </c>
      <c r="K34" s="26" t="s">
        <v>54</v>
      </c>
      <c r="L34" s="26">
        <v>2023</v>
      </c>
      <c r="M34" s="58">
        <v>1.17</v>
      </c>
      <c r="N34" s="15" t="s">
        <v>184</v>
      </c>
      <c r="O34" s="15">
        <v>36</v>
      </c>
      <c r="P34" s="58">
        <v>0.25</v>
      </c>
      <c r="Q34" s="63">
        <v>16.600000000000001</v>
      </c>
      <c r="R34" s="15">
        <v>13</v>
      </c>
      <c r="S34" s="58">
        <v>1.36</v>
      </c>
      <c r="T34" s="82">
        <v>0.19900000000000001</v>
      </c>
      <c r="U34" s="15">
        <v>9</v>
      </c>
      <c r="V34" s="15">
        <v>8</v>
      </c>
      <c r="W34" s="82">
        <v>0.40100000000000002</v>
      </c>
      <c r="X34" s="82">
        <v>1.4E-2</v>
      </c>
      <c r="Y34" s="82">
        <v>0.14000000000000001</v>
      </c>
      <c r="Z34" s="82">
        <v>4.4999999999999998E-2</v>
      </c>
      <c r="AA34" s="15">
        <v>64</v>
      </c>
      <c r="AB34" s="15">
        <v>16</v>
      </c>
      <c r="AC34" s="82">
        <v>7.9000000000000001E-2</v>
      </c>
      <c r="AD34" s="15">
        <v>0.02</v>
      </c>
      <c r="AE34" s="58">
        <v>2.84</v>
      </c>
      <c r="AF34" s="15">
        <v>0.01</v>
      </c>
      <c r="AG34" s="58">
        <v>0.14000000000000001</v>
      </c>
      <c r="AH34" s="58">
        <v>0.06</v>
      </c>
      <c r="AI34" s="58">
        <v>0.02</v>
      </c>
      <c r="AJ34" s="58">
        <v>2.09</v>
      </c>
      <c r="AK34" s="58">
        <v>0.48</v>
      </c>
      <c r="AL34" s="58">
        <v>9.58</v>
      </c>
      <c r="AM34" s="58">
        <v>0.63</v>
      </c>
      <c r="AN34" s="58">
        <v>0.3</v>
      </c>
      <c r="AO34" s="58">
        <v>0.17</v>
      </c>
      <c r="AP34" s="58">
        <v>1.78</v>
      </c>
      <c r="AQ34" s="58">
        <v>0.91</v>
      </c>
      <c r="AR34" s="15" t="s">
        <v>183</v>
      </c>
      <c r="AS34" s="58">
        <v>0.13</v>
      </c>
      <c r="AT34" s="58" t="s">
        <v>183</v>
      </c>
      <c r="AU34" s="58">
        <v>0.11</v>
      </c>
      <c r="AV34" s="58">
        <v>1.55</v>
      </c>
      <c r="AW34" s="58">
        <v>0.45</v>
      </c>
      <c r="AX34" s="58">
        <v>5.75</v>
      </c>
      <c r="AY34" s="63">
        <v>7.42</v>
      </c>
      <c r="AZ34" s="82">
        <v>3.2000000000000001E-2</v>
      </c>
      <c r="BA34" s="82">
        <v>0.69899999999999995</v>
      </c>
      <c r="BB34" s="82">
        <v>0.47299999999999998</v>
      </c>
      <c r="BC34" s="58">
        <v>1.28</v>
      </c>
      <c r="BD34" s="58">
        <v>2.4900000000000002</v>
      </c>
      <c r="BE34" s="58">
        <v>1.68</v>
      </c>
      <c r="BF34" s="58">
        <v>9.8000000000000007</v>
      </c>
      <c r="BG34" s="58">
        <v>7.0000000000000007E-2</v>
      </c>
      <c r="BH34" s="15">
        <v>0.8</v>
      </c>
      <c r="BI34" s="63">
        <v>7.3</v>
      </c>
      <c r="BJ34" s="58">
        <v>0.96</v>
      </c>
      <c r="BK34" s="58">
        <v>0.37</v>
      </c>
      <c r="BL34" s="58" t="s">
        <v>183</v>
      </c>
      <c r="BM34" s="58">
        <v>0.1</v>
      </c>
      <c r="BN34" s="58" t="s">
        <v>183</v>
      </c>
      <c r="BO34" s="58">
        <v>3.37</v>
      </c>
      <c r="BP34" s="58">
        <v>2.77</v>
      </c>
      <c r="BQ34" s="63">
        <v>10.6</v>
      </c>
      <c r="BR34" s="15" t="s">
        <v>174</v>
      </c>
      <c r="BS34" s="58">
        <v>2.4900000000000002</v>
      </c>
      <c r="BT34" s="58">
        <v>0.25</v>
      </c>
      <c r="BU34" s="15">
        <v>17.2</v>
      </c>
      <c r="BV34" s="58">
        <v>4.88</v>
      </c>
    </row>
    <row r="35" spans="1:74" s="11" customFormat="1" ht="15" customHeight="1">
      <c r="A35" s="26" t="s">
        <v>133</v>
      </c>
      <c r="B35" s="11" t="s">
        <v>152</v>
      </c>
      <c r="C35" s="26" t="s">
        <v>107</v>
      </c>
      <c r="D35" s="11">
        <v>14</v>
      </c>
      <c r="E35" s="175">
        <v>769664</v>
      </c>
      <c r="F35" s="175">
        <v>5589968</v>
      </c>
      <c r="G35" s="37">
        <v>0.5</v>
      </c>
      <c r="H35" s="37">
        <v>0.8</v>
      </c>
      <c r="I35" s="26" t="s">
        <v>49</v>
      </c>
      <c r="J35" s="26" t="s">
        <v>157</v>
      </c>
      <c r="K35" s="26" t="s">
        <v>54</v>
      </c>
      <c r="L35" s="26">
        <v>2023</v>
      </c>
      <c r="M35" s="58">
        <v>1.1399999999999999</v>
      </c>
      <c r="N35" s="15" t="s">
        <v>184</v>
      </c>
      <c r="O35" s="15">
        <v>37</v>
      </c>
      <c r="P35" s="58">
        <v>0.25</v>
      </c>
      <c r="Q35" s="63">
        <v>12.2</v>
      </c>
      <c r="R35" s="15">
        <v>15</v>
      </c>
      <c r="S35" s="58">
        <v>1.53</v>
      </c>
      <c r="T35" s="82">
        <v>0.20599999999999999</v>
      </c>
      <c r="U35" s="15">
        <v>6</v>
      </c>
      <c r="V35" s="15">
        <v>8</v>
      </c>
      <c r="W35" s="82">
        <v>0.40100000000000002</v>
      </c>
      <c r="X35" s="82">
        <v>1.4E-2</v>
      </c>
      <c r="Y35" s="82">
        <v>0.13</v>
      </c>
      <c r="Z35" s="82">
        <v>5.2999999999999999E-2</v>
      </c>
      <c r="AA35" s="15">
        <v>44</v>
      </c>
      <c r="AB35" s="15">
        <v>14</v>
      </c>
      <c r="AC35" s="82">
        <v>8.2000000000000003E-2</v>
      </c>
      <c r="AD35" s="15">
        <v>0.02</v>
      </c>
      <c r="AE35" s="58">
        <v>2.77</v>
      </c>
      <c r="AF35" s="15">
        <v>0.01</v>
      </c>
      <c r="AG35" s="58">
        <v>0.14000000000000001</v>
      </c>
      <c r="AH35" s="58">
        <v>0.1</v>
      </c>
      <c r="AI35" s="58">
        <v>0.01</v>
      </c>
      <c r="AJ35" s="58">
        <v>2.0099999999999998</v>
      </c>
      <c r="AK35" s="58">
        <v>0.62</v>
      </c>
      <c r="AL35" s="58">
        <v>5.04</v>
      </c>
      <c r="AM35" s="58">
        <v>0.68</v>
      </c>
      <c r="AN35" s="58">
        <v>0.34</v>
      </c>
      <c r="AO35" s="58">
        <v>0.14000000000000001</v>
      </c>
      <c r="AP35" s="58">
        <v>1.72</v>
      </c>
      <c r="AQ35" s="58">
        <v>0.88</v>
      </c>
      <c r="AR35" s="15" t="s">
        <v>183</v>
      </c>
      <c r="AS35" s="58">
        <v>0.13</v>
      </c>
      <c r="AT35" s="58" t="s">
        <v>183</v>
      </c>
      <c r="AU35" s="58">
        <v>0.12</v>
      </c>
      <c r="AV35" s="58">
        <v>0.85</v>
      </c>
      <c r="AW35" s="58">
        <v>0.4</v>
      </c>
      <c r="AX35" s="58">
        <v>4.72</v>
      </c>
      <c r="AY35" s="63">
        <v>6.6</v>
      </c>
      <c r="AZ35" s="82">
        <v>3.2000000000000001E-2</v>
      </c>
      <c r="BA35" s="82">
        <v>0.74</v>
      </c>
      <c r="BB35" s="82">
        <v>0.501</v>
      </c>
      <c r="BC35" s="58">
        <v>1.33</v>
      </c>
      <c r="BD35" s="58">
        <v>2.61</v>
      </c>
      <c r="BE35" s="58">
        <v>1.32</v>
      </c>
      <c r="BF35" s="58">
        <v>12.8</v>
      </c>
      <c r="BG35" s="58">
        <v>0.06</v>
      </c>
      <c r="BH35" s="15">
        <v>0.8</v>
      </c>
      <c r="BI35" s="63">
        <v>6.8</v>
      </c>
      <c r="BJ35" s="58">
        <v>0.86</v>
      </c>
      <c r="BK35" s="58">
        <v>0.38</v>
      </c>
      <c r="BL35" s="58" t="s">
        <v>183</v>
      </c>
      <c r="BM35" s="58">
        <v>0.1</v>
      </c>
      <c r="BN35" s="58" t="s">
        <v>183</v>
      </c>
      <c r="BO35" s="58">
        <v>3.24</v>
      </c>
      <c r="BP35" s="58">
        <v>0.93</v>
      </c>
      <c r="BQ35" s="63">
        <v>13</v>
      </c>
      <c r="BR35" s="15" t="s">
        <v>174</v>
      </c>
      <c r="BS35" s="58">
        <v>2.72</v>
      </c>
      <c r="BT35" s="58">
        <v>0.28999999999999998</v>
      </c>
      <c r="BU35" s="15">
        <v>17</v>
      </c>
      <c r="BV35" s="58">
        <v>4.67</v>
      </c>
    </row>
    <row r="36" spans="1:74" s="11" customFormat="1" ht="15" customHeight="1">
      <c r="A36" s="26" t="s">
        <v>134</v>
      </c>
      <c r="B36" s="11" t="s">
        <v>73</v>
      </c>
      <c r="C36" s="26" t="s">
        <v>108</v>
      </c>
      <c r="D36" s="11">
        <v>14</v>
      </c>
      <c r="E36" s="175">
        <v>751326</v>
      </c>
      <c r="F36" s="175">
        <v>5593876</v>
      </c>
      <c r="G36" s="37">
        <v>2.5</v>
      </c>
      <c r="H36" s="37">
        <v>2.6</v>
      </c>
      <c r="I36" s="26" t="s">
        <v>49</v>
      </c>
      <c r="J36" s="26" t="s">
        <v>157</v>
      </c>
      <c r="K36" s="26" t="s">
        <v>54</v>
      </c>
      <c r="L36" s="26">
        <v>2023</v>
      </c>
      <c r="M36" s="58">
        <v>2.4</v>
      </c>
      <c r="N36" s="15">
        <v>20</v>
      </c>
      <c r="O36" s="15">
        <v>94</v>
      </c>
      <c r="P36" s="58">
        <v>0.53</v>
      </c>
      <c r="Q36" s="63">
        <v>25.3</v>
      </c>
      <c r="R36" s="15">
        <v>41</v>
      </c>
      <c r="S36" s="58">
        <v>2.88</v>
      </c>
      <c r="T36" s="82">
        <v>0.55500000000000005</v>
      </c>
      <c r="U36" s="15">
        <v>14</v>
      </c>
      <c r="V36" s="15">
        <v>18</v>
      </c>
      <c r="W36" s="82">
        <v>1.08</v>
      </c>
      <c r="X36" s="82">
        <v>3.5000000000000003E-2</v>
      </c>
      <c r="Y36" s="82">
        <v>0.15</v>
      </c>
      <c r="Z36" s="82">
        <v>0.1</v>
      </c>
      <c r="AA36" s="15">
        <v>76</v>
      </c>
      <c r="AB36" s="15">
        <v>21</v>
      </c>
      <c r="AC36" s="82">
        <v>0.16</v>
      </c>
      <c r="AD36" s="15">
        <v>0.04</v>
      </c>
      <c r="AE36" s="58">
        <v>18.899999999999999</v>
      </c>
      <c r="AF36" s="15">
        <v>0.01</v>
      </c>
      <c r="AG36" s="58">
        <v>0.26</v>
      </c>
      <c r="AH36" s="58">
        <v>0.1</v>
      </c>
      <c r="AI36" s="58">
        <v>0.03</v>
      </c>
      <c r="AJ36" s="58">
        <v>6.34</v>
      </c>
      <c r="AK36" s="58">
        <v>2.04</v>
      </c>
      <c r="AL36" s="58">
        <v>20.399999999999999</v>
      </c>
      <c r="AM36" s="58">
        <v>1.04</v>
      </c>
      <c r="AN36" s="58">
        <v>0.47</v>
      </c>
      <c r="AO36" s="58">
        <v>0.32</v>
      </c>
      <c r="AP36" s="58">
        <v>3.15</v>
      </c>
      <c r="AQ36" s="58">
        <v>1.62</v>
      </c>
      <c r="AR36" s="15" t="s">
        <v>183</v>
      </c>
      <c r="AS36" s="58">
        <v>0.24</v>
      </c>
      <c r="AT36" s="58" t="s">
        <v>183</v>
      </c>
      <c r="AU36" s="58">
        <v>0.17</v>
      </c>
      <c r="AV36" s="58">
        <v>1.02</v>
      </c>
      <c r="AW36" s="58">
        <v>0.12</v>
      </c>
      <c r="AX36" s="58">
        <v>10.9</v>
      </c>
      <c r="AY36" s="63">
        <v>21.3</v>
      </c>
      <c r="AZ36" s="82">
        <v>3.5999999999999997E-2</v>
      </c>
      <c r="BA36" s="82">
        <v>0.76300000000000001</v>
      </c>
      <c r="BB36" s="82">
        <v>0.53400000000000003</v>
      </c>
      <c r="BC36" s="58">
        <v>1.38</v>
      </c>
      <c r="BD36" s="58">
        <v>2.71</v>
      </c>
      <c r="BE36" s="58">
        <v>3.1</v>
      </c>
      <c r="BF36" s="58">
        <v>26.1</v>
      </c>
      <c r="BG36" s="58">
        <v>0.15</v>
      </c>
      <c r="BH36" s="15">
        <v>2.5</v>
      </c>
      <c r="BI36" s="63">
        <v>7.8</v>
      </c>
      <c r="BJ36" s="58">
        <v>1.78</v>
      </c>
      <c r="BK36" s="58">
        <v>0.57999999999999996</v>
      </c>
      <c r="BL36" s="58" t="s">
        <v>183</v>
      </c>
      <c r="BM36" s="58">
        <v>0.17</v>
      </c>
      <c r="BN36" s="58" t="s">
        <v>183</v>
      </c>
      <c r="BO36" s="58">
        <v>3.77</v>
      </c>
      <c r="BP36" s="58">
        <v>0.95</v>
      </c>
      <c r="BQ36" s="63">
        <v>32.299999999999997</v>
      </c>
      <c r="BR36" s="15">
        <v>0.1</v>
      </c>
      <c r="BS36" s="58">
        <v>3.99</v>
      </c>
      <c r="BT36" s="58">
        <v>0.37</v>
      </c>
      <c r="BU36" s="15">
        <v>34.1</v>
      </c>
      <c r="BV36" s="58">
        <v>8.4600000000000009</v>
      </c>
    </row>
    <row r="37" spans="1:74" s="11" customFormat="1" ht="15" customHeight="1">
      <c r="A37" s="26" t="s">
        <v>135</v>
      </c>
      <c r="B37" s="11" t="s">
        <v>152</v>
      </c>
      <c r="C37" s="26" t="s">
        <v>109</v>
      </c>
      <c r="D37" s="11">
        <v>14</v>
      </c>
      <c r="E37" s="175">
        <v>750285</v>
      </c>
      <c r="F37" s="175">
        <v>5612554</v>
      </c>
      <c r="G37" s="37">
        <v>0.7</v>
      </c>
      <c r="H37" s="37">
        <v>1</v>
      </c>
      <c r="I37" s="26" t="s">
        <v>49</v>
      </c>
      <c r="J37" s="26" t="s">
        <v>157</v>
      </c>
      <c r="K37" s="26" t="s">
        <v>54</v>
      </c>
      <c r="L37" s="26">
        <v>2023</v>
      </c>
      <c r="M37" s="58">
        <v>2.13</v>
      </c>
      <c r="N37" s="15">
        <v>1</v>
      </c>
      <c r="O37" s="15">
        <v>53</v>
      </c>
      <c r="P37" s="58">
        <v>0.66</v>
      </c>
      <c r="Q37" s="63">
        <v>22.8</v>
      </c>
      <c r="R37" s="15">
        <v>54</v>
      </c>
      <c r="S37" s="58">
        <v>2.81</v>
      </c>
      <c r="T37" s="82">
        <v>0.26400000000000001</v>
      </c>
      <c r="U37" s="15">
        <v>9</v>
      </c>
      <c r="V37" s="15">
        <v>12</v>
      </c>
      <c r="W37" s="82">
        <v>1.17</v>
      </c>
      <c r="X37" s="82">
        <v>3.2000000000000001E-2</v>
      </c>
      <c r="Y37" s="82">
        <v>0.14000000000000001</v>
      </c>
      <c r="Z37" s="82">
        <v>0.105</v>
      </c>
      <c r="AA37" s="15">
        <v>62</v>
      </c>
      <c r="AB37" s="15">
        <v>22</v>
      </c>
      <c r="AC37" s="82">
        <v>0.13800000000000001</v>
      </c>
      <c r="AD37" s="15">
        <v>0.02</v>
      </c>
      <c r="AE37" s="58">
        <v>4.12</v>
      </c>
      <c r="AF37" s="15">
        <v>0.02</v>
      </c>
      <c r="AG37" s="58">
        <v>0.19</v>
      </c>
      <c r="AH37" s="58">
        <v>0.1</v>
      </c>
      <c r="AI37" s="58">
        <v>0.02</v>
      </c>
      <c r="AJ37" s="58">
        <v>7.25</v>
      </c>
      <c r="AK37" s="58">
        <v>0.98</v>
      </c>
      <c r="AL37" s="58">
        <v>17.100000000000001</v>
      </c>
      <c r="AM37" s="58">
        <v>0.77</v>
      </c>
      <c r="AN37" s="58">
        <v>0.36</v>
      </c>
      <c r="AO37" s="58">
        <v>0.26</v>
      </c>
      <c r="AP37" s="58">
        <v>2.67</v>
      </c>
      <c r="AQ37" s="58">
        <v>1.0900000000000001</v>
      </c>
      <c r="AR37" s="15" t="s">
        <v>183</v>
      </c>
      <c r="AS37" s="58">
        <v>0.14000000000000001</v>
      </c>
      <c r="AT37" s="58" t="s">
        <v>183</v>
      </c>
      <c r="AU37" s="58">
        <v>0.13</v>
      </c>
      <c r="AV37" s="58">
        <v>0.67</v>
      </c>
      <c r="AW37" s="58">
        <v>0.18</v>
      </c>
      <c r="AX37" s="58">
        <v>6.8</v>
      </c>
      <c r="AY37" s="63">
        <v>29.4</v>
      </c>
      <c r="AZ37" s="82">
        <v>3.2000000000000001E-2</v>
      </c>
      <c r="BA37" s="82">
        <v>0.68600000000000005</v>
      </c>
      <c r="BB37" s="82">
        <v>0.47299999999999998</v>
      </c>
      <c r="BC37" s="58">
        <v>1.2</v>
      </c>
      <c r="BD37" s="58">
        <v>2.39</v>
      </c>
      <c r="BE37" s="58">
        <v>1.93</v>
      </c>
      <c r="BF37" s="58">
        <v>13.5</v>
      </c>
      <c r="BG37" s="58">
        <v>0.08</v>
      </c>
      <c r="BH37" s="15">
        <v>2.2000000000000002</v>
      </c>
      <c r="BI37" s="63">
        <v>6.5</v>
      </c>
      <c r="BJ37" s="58">
        <v>1.17</v>
      </c>
      <c r="BK37" s="58">
        <v>0.4</v>
      </c>
      <c r="BL37" s="58" t="s">
        <v>183</v>
      </c>
      <c r="BM37" s="58">
        <v>0.12</v>
      </c>
      <c r="BN37" s="58">
        <v>0.01</v>
      </c>
      <c r="BO37" s="58">
        <v>2.8</v>
      </c>
      <c r="BP37" s="58">
        <v>0.55000000000000004</v>
      </c>
      <c r="BQ37" s="63">
        <v>30.4</v>
      </c>
      <c r="BR37" s="15" t="s">
        <v>174</v>
      </c>
      <c r="BS37" s="58">
        <v>3.02</v>
      </c>
      <c r="BT37" s="58">
        <v>0.28000000000000003</v>
      </c>
      <c r="BU37" s="15">
        <v>29.6</v>
      </c>
      <c r="BV37" s="58">
        <v>5.58</v>
      </c>
    </row>
    <row r="38" spans="1:74" s="11" customFormat="1" ht="15" customHeight="1">
      <c r="A38" s="26" t="s">
        <v>136</v>
      </c>
      <c r="B38" s="11" t="s">
        <v>152</v>
      </c>
      <c r="C38" s="26" t="s">
        <v>110</v>
      </c>
      <c r="D38" s="11">
        <v>14</v>
      </c>
      <c r="E38" s="175">
        <v>749922</v>
      </c>
      <c r="F38" s="175">
        <v>5612592</v>
      </c>
      <c r="G38" s="37">
        <v>0.4</v>
      </c>
      <c r="H38" s="37">
        <v>0.7</v>
      </c>
      <c r="I38" s="26" t="s">
        <v>49</v>
      </c>
      <c r="J38" s="26" t="s">
        <v>157</v>
      </c>
      <c r="K38" s="26" t="s">
        <v>54</v>
      </c>
      <c r="L38" s="26">
        <v>2023</v>
      </c>
      <c r="M38" s="58">
        <v>2.0299999999999998</v>
      </c>
      <c r="N38" s="15">
        <v>1</v>
      </c>
      <c r="O38" s="15">
        <v>55</v>
      </c>
      <c r="P38" s="58">
        <v>1.07</v>
      </c>
      <c r="Q38" s="63">
        <v>24.6</v>
      </c>
      <c r="R38" s="15">
        <v>58</v>
      </c>
      <c r="S38" s="58">
        <v>2.57</v>
      </c>
      <c r="T38" s="82">
        <v>0.308</v>
      </c>
      <c r="U38" s="15">
        <v>13</v>
      </c>
      <c r="V38" s="15">
        <v>14</v>
      </c>
      <c r="W38" s="82">
        <v>1.61</v>
      </c>
      <c r="X38" s="82">
        <v>3.4000000000000002E-2</v>
      </c>
      <c r="Y38" s="82">
        <v>0.16</v>
      </c>
      <c r="Z38" s="82">
        <v>9.8000000000000004E-2</v>
      </c>
      <c r="AA38" s="15">
        <v>138</v>
      </c>
      <c r="AB38" s="15">
        <v>23</v>
      </c>
      <c r="AC38" s="82">
        <v>0.126</v>
      </c>
      <c r="AD38" s="15">
        <v>0.05</v>
      </c>
      <c r="AE38" s="58">
        <v>2.75</v>
      </c>
      <c r="AF38" s="15">
        <v>0.01</v>
      </c>
      <c r="AG38" s="58">
        <v>0.17</v>
      </c>
      <c r="AH38" s="58">
        <v>7.0000000000000007E-2</v>
      </c>
      <c r="AI38" s="58">
        <v>0.03</v>
      </c>
      <c r="AJ38" s="58">
        <v>6.32</v>
      </c>
      <c r="AK38" s="58">
        <v>0.96</v>
      </c>
      <c r="AL38" s="58">
        <v>21.1</v>
      </c>
      <c r="AM38" s="58">
        <v>0.79</v>
      </c>
      <c r="AN38" s="58">
        <v>0.37</v>
      </c>
      <c r="AO38" s="58">
        <v>0.28999999999999998</v>
      </c>
      <c r="AP38" s="58">
        <v>2.5299999999999998</v>
      </c>
      <c r="AQ38" s="58">
        <v>1.28</v>
      </c>
      <c r="AR38" s="15" t="s">
        <v>183</v>
      </c>
      <c r="AS38" s="58">
        <v>0.17</v>
      </c>
      <c r="AT38" s="58" t="s">
        <v>183</v>
      </c>
      <c r="AU38" s="58">
        <v>0.13</v>
      </c>
      <c r="AV38" s="58">
        <v>0.57999999999999996</v>
      </c>
      <c r="AW38" s="58">
        <v>0.09</v>
      </c>
      <c r="AX38" s="58">
        <v>9.1300000000000008</v>
      </c>
      <c r="AY38" s="63">
        <v>35.5</v>
      </c>
      <c r="AZ38" s="82">
        <v>2.7E-2</v>
      </c>
      <c r="BA38" s="82">
        <v>0.57399999999999995</v>
      </c>
      <c r="BB38" s="82">
        <v>0.40500000000000003</v>
      </c>
      <c r="BC38" s="58">
        <v>1.04</v>
      </c>
      <c r="BD38" s="58">
        <v>2.04</v>
      </c>
      <c r="BE38" s="58">
        <v>2.6</v>
      </c>
      <c r="BF38" s="58">
        <v>12.5</v>
      </c>
      <c r="BG38" s="58">
        <v>0.08</v>
      </c>
      <c r="BH38" s="15">
        <v>2</v>
      </c>
      <c r="BI38" s="63">
        <v>4.5999999999999996</v>
      </c>
      <c r="BJ38" s="58">
        <v>1.41</v>
      </c>
      <c r="BK38" s="58">
        <v>0.32</v>
      </c>
      <c r="BL38" s="58" t="s">
        <v>183</v>
      </c>
      <c r="BM38" s="58">
        <v>0.13</v>
      </c>
      <c r="BN38" s="58" t="s">
        <v>183</v>
      </c>
      <c r="BO38" s="58">
        <v>2.78</v>
      </c>
      <c r="BP38" s="58">
        <v>0.56999999999999995</v>
      </c>
      <c r="BQ38" s="63">
        <v>21.8</v>
      </c>
      <c r="BR38" s="15" t="s">
        <v>174</v>
      </c>
      <c r="BS38" s="58">
        <v>3.18</v>
      </c>
      <c r="BT38" s="58">
        <v>0.28999999999999998</v>
      </c>
      <c r="BU38" s="15">
        <v>32.799999999999997</v>
      </c>
      <c r="BV38" s="58">
        <v>5.77</v>
      </c>
    </row>
    <row r="39" spans="1:74" s="11" customFormat="1" ht="15" customHeight="1">
      <c r="A39" s="26" t="s">
        <v>137</v>
      </c>
      <c r="B39" s="11" t="s">
        <v>152</v>
      </c>
      <c r="C39" s="26" t="s">
        <v>111</v>
      </c>
      <c r="D39" s="11">
        <v>14</v>
      </c>
      <c r="E39" s="175">
        <v>748088</v>
      </c>
      <c r="F39" s="175">
        <v>5612839</v>
      </c>
      <c r="G39" s="37">
        <v>0.3</v>
      </c>
      <c r="H39" s="37">
        <v>0.5</v>
      </c>
      <c r="I39" s="26" t="s">
        <v>49</v>
      </c>
      <c r="J39" s="26" t="s">
        <v>157</v>
      </c>
      <c r="K39" s="26" t="s">
        <v>372</v>
      </c>
      <c r="L39" s="26">
        <v>2023</v>
      </c>
      <c r="M39" s="58">
        <v>2.44</v>
      </c>
      <c r="N39" s="15" t="s">
        <v>184</v>
      </c>
      <c r="O39" s="15">
        <v>68</v>
      </c>
      <c r="P39" s="58">
        <v>0.56000000000000005</v>
      </c>
      <c r="Q39" s="63">
        <v>17.8</v>
      </c>
      <c r="R39" s="15">
        <v>48</v>
      </c>
      <c r="S39" s="58">
        <v>2.68</v>
      </c>
      <c r="T39" s="82">
        <v>0.28299999999999997</v>
      </c>
      <c r="U39" s="15">
        <v>8</v>
      </c>
      <c r="V39" s="15">
        <v>14</v>
      </c>
      <c r="W39" s="82">
        <v>1.23</v>
      </c>
      <c r="X39" s="82">
        <v>2.9000000000000001E-2</v>
      </c>
      <c r="Y39" s="82">
        <v>0.13</v>
      </c>
      <c r="Z39" s="82">
        <v>9.2999999999999999E-2</v>
      </c>
      <c r="AA39" s="15">
        <v>43</v>
      </c>
      <c r="AB39" s="15">
        <v>18</v>
      </c>
      <c r="AC39" s="82">
        <v>0.14199999999999999</v>
      </c>
      <c r="AD39" s="15">
        <v>0.04</v>
      </c>
      <c r="AE39" s="58">
        <v>3.47</v>
      </c>
      <c r="AF39" s="15">
        <v>0.01</v>
      </c>
      <c r="AG39" s="58">
        <v>0.2</v>
      </c>
      <c r="AH39" s="58">
        <v>0.15</v>
      </c>
      <c r="AI39" s="58">
        <v>0.02</v>
      </c>
      <c r="AJ39" s="58">
        <v>7.26</v>
      </c>
      <c r="AK39" s="58">
        <v>1.02</v>
      </c>
      <c r="AL39" s="58">
        <v>24</v>
      </c>
      <c r="AM39" s="58">
        <v>0.69</v>
      </c>
      <c r="AN39" s="58">
        <v>0.32</v>
      </c>
      <c r="AO39" s="58">
        <v>0.21</v>
      </c>
      <c r="AP39" s="58">
        <v>2.78</v>
      </c>
      <c r="AQ39" s="58">
        <v>0.97</v>
      </c>
      <c r="AR39" s="15">
        <v>0.02</v>
      </c>
      <c r="AS39" s="58">
        <v>0.15</v>
      </c>
      <c r="AT39" s="58" t="s">
        <v>183</v>
      </c>
      <c r="AU39" s="58">
        <v>0.12</v>
      </c>
      <c r="AV39" s="58">
        <v>1.05</v>
      </c>
      <c r="AW39" s="58">
        <v>0.3</v>
      </c>
      <c r="AX39" s="58">
        <v>5.74</v>
      </c>
      <c r="AY39" s="63">
        <v>29.4</v>
      </c>
      <c r="AZ39" s="82">
        <v>3.4000000000000002E-2</v>
      </c>
      <c r="BA39" s="82">
        <v>0.79400000000000004</v>
      </c>
      <c r="BB39" s="82">
        <v>0.52100000000000002</v>
      </c>
      <c r="BC39" s="58">
        <v>1.32</v>
      </c>
      <c r="BD39" s="58">
        <v>2.67</v>
      </c>
      <c r="BE39" s="58">
        <v>1.61</v>
      </c>
      <c r="BF39" s="58">
        <v>12.9</v>
      </c>
      <c r="BG39" s="58">
        <v>0.08</v>
      </c>
      <c r="BH39" s="15">
        <v>2.2000000000000002</v>
      </c>
      <c r="BI39" s="63">
        <v>6.6</v>
      </c>
      <c r="BJ39" s="58">
        <v>1</v>
      </c>
      <c r="BK39" s="58">
        <v>0.41</v>
      </c>
      <c r="BL39" s="58" t="s">
        <v>183</v>
      </c>
      <c r="BM39" s="58">
        <v>0.11</v>
      </c>
      <c r="BN39" s="58" t="s">
        <v>183</v>
      </c>
      <c r="BO39" s="58">
        <v>3.16</v>
      </c>
      <c r="BP39" s="58">
        <v>0.59</v>
      </c>
      <c r="BQ39" s="63">
        <v>30.8</v>
      </c>
      <c r="BR39" s="15">
        <v>0.1</v>
      </c>
      <c r="BS39" s="58">
        <v>2.74</v>
      </c>
      <c r="BT39" s="58">
        <v>0.25</v>
      </c>
      <c r="BU39" s="15">
        <v>28.5</v>
      </c>
      <c r="BV39" s="58">
        <v>5.48</v>
      </c>
    </row>
    <row r="40" spans="1:74" s="11" customFormat="1" ht="15" customHeight="1">
      <c r="A40" s="26" t="s">
        <v>138</v>
      </c>
      <c r="B40" s="11" t="s">
        <v>152</v>
      </c>
      <c r="C40" s="26" t="s">
        <v>112</v>
      </c>
      <c r="D40" s="11">
        <v>14</v>
      </c>
      <c r="E40" s="175">
        <v>748978</v>
      </c>
      <c r="F40" s="175">
        <v>5612770</v>
      </c>
      <c r="G40" s="37">
        <v>0.6</v>
      </c>
      <c r="H40" s="37">
        <v>1</v>
      </c>
      <c r="I40" s="26" t="s">
        <v>49</v>
      </c>
      <c r="J40" s="26" t="s">
        <v>157</v>
      </c>
      <c r="K40" s="26" t="s">
        <v>54</v>
      </c>
      <c r="L40" s="26">
        <v>2023</v>
      </c>
      <c r="M40" s="58">
        <v>2.09</v>
      </c>
      <c r="N40" s="15">
        <v>1</v>
      </c>
      <c r="O40" s="15">
        <v>51</v>
      </c>
      <c r="P40" s="58">
        <v>0.54</v>
      </c>
      <c r="Q40" s="63">
        <v>21.5</v>
      </c>
      <c r="R40" s="15">
        <v>126</v>
      </c>
      <c r="S40" s="58">
        <v>2.97</v>
      </c>
      <c r="T40" s="82">
        <v>0.29499999999999998</v>
      </c>
      <c r="U40" s="15">
        <v>8</v>
      </c>
      <c r="V40" s="15">
        <v>14</v>
      </c>
      <c r="W40" s="82">
        <v>1.78</v>
      </c>
      <c r="X40" s="82">
        <v>4.8000000000000001E-2</v>
      </c>
      <c r="Y40" s="82">
        <v>0.14000000000000001</v>
      </c>
      <c r="Z40" s="82">
        <v>0.09</v>
      </c>
      <c r="AA40" s="15">
        <v>47</v>
      </c>
      <c r="AB40" s="15">
        <v>23</v>
      </c>
      <c r="AC40" s="82">
        <v>0.126</v>
      </c>
      <c r="AD40" s="15">
        <v>0.02</v>
      </c>
      <c r="AE40" s="58">
        <v>3.48</v>
      </c>
      <c r="AF40" s="15">
        <v>0.01</v>
      </c>
      <c r="AG40" s="58">
        <v>0.19</v>
      </c>
      <c r="AH40" s="58">
        <v>0.09</v>
      </c>
      <c r="AI40" s="58">
        <v>0.02</v>
      </c>
      <c r="AJ40" s="58">
        <v>15.1</v>
      </c>
      <c r="AK40" s="58">
        <v>1.17</v>
      </c>
      <c r="AL40" s="58">
        <v>13.1</v>
      </c>
      <c r="AM40" s="58">
        <v>0.62</v>
      </c>
      <c r="AN40" s="58">
        <v>0.28000000000000003</v>
      </c>
      <c r="AO40" s="58">
        <v>0.21</v>
      </c>
      <c r="AP40" s="58">
        <v>2.58</v>
      </c>
      <c r="AQ40" s="58">
        <v>0.93</v>
      </c>
      <c r="AR40" s="15" t="s">
        <v>183</v>
      </c>
      <c r="AS40" s="58">
        <v>0.13</v>
      </c>
      <c r="AT40" s="58" t="s">
        <v>183</v>
      </c>
      <c r="AU40" s="58">
        <v>0.1</v>
      </c>
      <c r="AV40" s="58">
        <v>0.94</v>
      </c>
      <c r="AW40" s="58">
        <v>0.15</v>
      </c>
      <c r="AX40" s="58">
        <v>5.96</v>
      </c>
      <c r="AY40" s="63">
        <v>67.400000000000006</v>
      </c>
      <c r="AZ40" s="82">
        <v>4.1000000000000002E-2</v>
      </c>
      <c r="BA40" s="82">
        <v>0.90600000000000003</v>
      </c>
      <c r="BB40" s="82">
        <v>0.60399999999999998</v>
      </c>
      <c r="BC40" s="58">
        <v>1.54</v>
      </c>
      <c r="BD40" s="58">
        <v>3.1</v>
      </c>
      <c r="BE40" s="58">
        <v>1.72</v>
      </c>
      <c r="BF40" s="58">
        <v>16</v>
      </c>
      <c r="BG40" s="58">
        <v>0.08</v>
      </c>
      <c r="BH40" s="15">
        <v>2.1</v>
      </c>
      <c r="BI40" s="63">
        <v>5</v>
      </c>
      <c r="BJ40" s="58">
        <v>1</v>
      </c>
      <c r="BK40" s="58">
        <v>0.38</v>
      </c>
      <c r="BL40" s="58" t="s">
        <v>183</v>
      </c>
      <c r="BM40" s="58">
        <v>0.1</v>
      </c>
      <c r="BN40" s="58">
        <v>0.01</v>
      </c>
      <c r="BO40" s="58">
        <v>2.73</v>
      </c>
      <c r="BP40" s="58">
        <v>0.54</v>
      </c>
      <c r="BQ40" s="63">
        <v>29.5</v>
      </c>
      <c r="BR40" s="15">
        <v>0.2</v>
      </c>
      <c r="BS40" s="58">
        <v>2.4500000000000002</v>
      </c>
      <c r="BT40" s="58">
        <v>0.22</v>
      </c>
      <c r="BU40" s="15">
        <v>27.3</v>
      </c>
      <c r="BV40" s="58">
        <v>4.72</v>
      </c>
    </row>
    <row r="41" spans="1:74" s="11" customFormat="1" ht="15" customHeight="1">
      <c r="A41" s="26" t="s">
        <v>139</v>
      </c>
      <c r="B41" s="11" t="s">
        <v>152</v>
      </c>
      <c r="C41" s="26" t="s">
        <v>113</v>
      </c>
      <c r="D41" s="11">
        <v>14</v>
      </c>
      <c r="E41" s="175">
        <v>756901</v>
      </c>
      <c r="F41" s="175">
        <v>5599626</v>
      </c>
      <c r="G41" s="37">
        <v>0.4</v>
      </c>
      <c r="H41" s="37">
        <v>0.7</v>
      </c>
      <c r="I41" s="26" t="s">
        <v>49</v>
      </c>
      <c r="J41" s="26" t="s">
        <v>157</v>
      </c>
      <c r="K41" s="26" t="s">
        <v>372</v>
      </c>
      <c r="L41" s="26">
        <v>2023</v>
      </c>
      <c r="M41" s="58">
        <v>1.68</v>
      </c>
      <c r="N41" s="15">
        <v>1</v>
      </c>
      <c r="O41" s="15">
        <v>42</v>
      </c>
      <c r="P41" s="58">
        <v>0.24</v>
      </c>
      <c r="Q41" s="63">
        <v>26.1</v>
      </c>
      <c r="R41" s="15">
        <v>23</v>
      </c>
      <c r="S41" s="58">
        <v>2.25</v>
      </c>
      <c r="T41" s="82">
        <v>0.20499999999999999</v>
      </c>
      <c r="U41" s="15">
        <v>10</v>
      </c>
      <c r="V41" s="15">
        <v>11</v>
      </c>
      <c r="W41" s="82">
        <v>0.64800000000000002</v>
      </c>
      <c r="X41" s="82">
        <v>2.5999999999999999E-2</v>
      </c>
      <c r="Y41" s="82">
        <v>0.09</v>
      </c>
      <c r="Z41" s="82">
        <v>4.8000000000000001E-2</v>
      </c>
      <c r="AA41" s="15">
        <v>58</v>
      </c>
      <c r="AB41" s="15">
        <v>11</v>
      </c>
      <c r="AC41" s="82">
        <v>8.7999999999999995E-2</v>
      </c>
      <c r="AD41" s="15">
        <v>0.02</v>
      </c>
      <c r="AE41" s="58">
        <v>2.87</v>
      </c>
      <c r="AF41" s="15">
        <v>0.01</v>
      </c>
      <c r="AG41" s="58">
        <v>0.19</v>
      </c>
      <c r="AH41" s="58">
        <v>0.2</v>
      </c>
      <c r="AI41" s="58">
        <v>0.02</v>
      </c>
      <c r="AJ41" s="58">
        <v>3.7</v>
      </c>
      <c r="AK41" s="58">
        <v>0.7</v>
      </c>
      <c r="AL41" s="58">
        <v>9.0500000000000007</v>
      </c>
      <c r="AM41" s="58">
        <v>0.59</v>
      </c>
      <c r="AN41" s="58">
        <v>0.27</v>
      </c>
      <c r="AO41" s="58">
        <v>0.18</v>
      </c>
      <c r="AP41" s="58">
        <v>2.2599999999999998</v>
      </c>
      <c r="AQ41" s="58">
        <v>0.96</v>
      </c>
      <c r="AR41" s="15" t="s">
        <v>183</v>
      </c>
      <c r="AS41" s="58">
        <v>0.05</v>
      </c>
      <c r="AT41" s="58" t="s">
        <v>183</v>
      </c>
      <c r="AU41" s="58">
        <v>0.1</v>
      </c>
      <c r="AV41" s="58">
        <v>1.1000000000000001</v>
      </c>
      <c r="AW41" s="58">
        <v>0.56000000000000005</v>
      </c>
      <c r="AX41" s="58">
        <v>6.65</v>
      </c>
      <c r="AY41" s="63">
        <v>11.6</v>
      </c>
      <c r="AZ41" s="82">
        <v>4.5999999999999999E-2</v>
      </c>
      <c r="BA41" s="82">
        <v>1.05</v>
      </c>
      <c r="BB41" s="82">
        <v>0.69199999999999995</v>
      </c>
      <c r="BC41" s="58">
        <v>1.77</v>
      </c>
      <c r="BD41" s="58">
        <v>3.56</v>
      </c>
      <c r="BE41" s="58">
        <v>1.97</v>
      </c>
      <c r="BF41" s="58">
        <v>13</v>
      </c>
      <c r="BG41" s="58">
        <v>0.09</v>
      </c>
      <c r="BH41" s="15">
        <v>1.1000000000000001</v>
      </c>
      <c r="BI41" s="63">
        <v>5.6</v>
      </c>
      <c r="BJ41" s="58">
        <v>1.06</v>
      </c>
      <c r="BK41" s="58">
        <v>0.4</v>
      </c>
      <c r="BL41" s="58" t="s">
        <v>183</v>
      </c>
      <c r="BM41" s="58">
        <v>0.1</v>
      </c>
      <c r="BN41" s="58" t="s">
        <v>183</v>
      </c>
      <c r="BO41" s="58">
        <v>3.36</v>
      </c>
      <c r="BP41" s="58">
        <v>1.33</v>
      </c>
      <c r="BQ41" s="63">
        <v>18.3</v>
      </c>
      <c r="BR41" s="15" t="s">
        <v>174</v>
      </c>
      <c r="BS41" s="58">
        <v>2.44</v>
      </c>
      <c r="BT41" s="58">
        <v>0.2</v>
      </c>
      <c r="BU41" s="15">
        <v>21.7</v>
      </c>
      <c r="BV41" s="58">
        <v>2.72</v>
      </c>
    </row>
    <row r="42" spans="1:74" s="11" customFormat="1" ht="15" customHeight="1">
      <c r="A42" s="26" t="s">
        <v>140</v>
      </c>
      <c r="B42" s="11" t="s">
        <v>152</v>
      </c>
      <c r="C42" s="26" t="s">
        <v>114</v>
      </c>
      <c r="D42" s="11">
        <v>14</v>
      </c>
      <c r="E42" s="175">
        <v>754666</v>
      </c>
      <c r="F42" s="175">
        <v>5599974</v>
      </c>
      <c r="G42" s="37">
        <v>0.1</v>
      </c>
      <c r="H42" s="37">
        <v>0.4</v>
      </c>
      <c r="I42" s="26" t="s">
        <v>49</v>
      </c>
      <c r="J42" s="26" t="s">
        <v>157</v>
      </c>
      <c r="K42" s="26" t="s">
        <v>372</v>
      </c>
      <c r="L42" s="26">
        <v>2023</v>
      </c>
      <c r="M42" s="58">
        <v>1.61</v>
      </c>
      <c r="N42" s="15">
        <v>1</v>
      </c>
      <c r="O42" s="15">
        <v>38</v>
      </c>
      <c r="P42" s="58">
        <v>0.27</v>
      </c>
      <c r="Q42" s="63">
        <v>7.4</v>
      </c>
      <c r="R42" s="15">
        <v>21</v>
      </c>
      <c r="S42" s="58">
        <v>1.99</v>
      </c>
      <c r="T42" s="82">
        <v>0.125</v>
      </c>
      <c r="U42" s="15">
        <v>3</v>
      </c>
      <c r="V42" s="15">
        <v>8</v>
      </c>
      <c r="W42" s="82">
        <v>0.42599999999999999</v>
      </c>
      <c r="X42" s="82">
        <v>2.4E-2</v>
      </c>
      <c r="Y42" s="82">
        <v>0.08</v>
      </c>
      <c r="Z42" s="82">
        <v>4.9000000000000002E-2</v>
      </c>
      <c r="AA42" s="15">
        <v>39</v>
      </c>
      <c r="AB42" s="15">
        <v>10</v>
      </c>
      <c r="AC42" s="82">
        <v>6.3E-2</v>
      </c>
      <c r="AD42" s="15">
        <v>0.02</v>
      </c>
      <c r="AE42" s="58">
        <v>3.15</v>
      </c>
      <c r="AF42" s="15">
        <v>0.02</v>
      </c>
      <c r="AG42" s="58">
        <v>0.19</v>
      </c>
      <c r="AH42" s="58">
        <v>0.13</v>
      </c>
      <c r="AI42" s="58">
        <v>0.04</v>
      </c>
      <c r="AJ42" s="58">
        <v>3.41</v>
      </c>
      <c r="AK42" s="58">
        <v>0.56999999999999995</v>
      </c>
      <c r="AL42" s="58">
        <v>5.28</v>
      </c>
      <c r="AM42" s="58">
        <v>0.39</v>
      </c>
      <c r="AN42" s="58">
        <v>0.18</v>
      </c>
      <c r="AO42" s="58">
        <v>0.1</v>
      </c>
      <c r="AP42" s="58">
        <v>1.96</v>
      </c>
      <c r="AQ42" s="58">
        <v>0.52</v>
      </c>
      <c r="AR42" s="15" t="s">
        <v>183</v>
      </c>
      <c r="AS42" s="58">
        <v>0.02</v>
      </c>
      <c r="AT42" s="58" t="s">
        <v>183</v>
      </c>
      <c r="AU42" s="58">
        <v>0.06</v>
      </c>
      <c r="AV42" s="58">
        <v>1.1000000000000001</v>
      </c>
      <c r="AW42" s="58">
        <v>0.5</v>
      </c>
      <c r="AX42" s="58">
        <v>2.95</v>
      </c>
      <c r="AY42" s="63">
        <v>9.23</v>
      </c>
      <c r="AZ42" s="82">
        <v>6.7000000000000004E-2</v>
      </c>
      <c r="BA42" s="82">
        <v>1.3</v>
      </c>
      <c r="BB42" s="82">
        <v>0.97499999999999998</v>
      </c>
      <c r="BC42" s="58">
        <v>2.37</v>
      </c>
      <c r="BD42" s="58">
        <v>4.7</v>
      </c>
      <c r="BE42" s="58">
        <v>0.83</v>
      </c>
      <c r="BF42" s="58">
        <v>9.83</v>
      </c>
      <c r="BG42" s="58">
        <v>0.11</v>
      </c>
      <c r="BH42" s="15">
        <v>1</v>
      </c>
      <c r="BI42" s="63">
        <v>6.8</v>
      </c>
      <c r="BJ42" s="58">
        <v>0.54</v>
      </c>
      <c r="BK42" s="58">
        <v>0.42</v>
      </c>
      <c r="BL42" s="58" t="s">
        <v>183</v>
      </c>
      <c r="BM42" s="58">
        <v>0.06</v>
      </c>
      <c r="BN42" s="58" t="s">
        <v>183</v>
      </c>
      <c r="BO42" s="58">
        <v>2.23</v>
      </c>
      <c r="BP42" s="58">
        <v>0.84</v>
      </c>
      <c r="BQ42" s="63">
        <v>19.100000000000001</v>
      </c>
      <c r="BR42" s="15" t="s">
        <v>174</v>
      </c>
      <c r="BS42" s="58">
        <v>1.58</v>
      </c>
      <c r="BT42" s="58">
        <v>0.16</v>
      </c>
      <c r="BU42" s="15">
        <v>21.1</v>
      </c>
      <c r="BV42" s="58">
        <v>1.1599999999999999</v>
      </c>
    </row>
    <row r="43" spans="1:74" s="11" customFormat="1" ht="15" customHeight="1">
      <c r="A43" s="26" t="s">
        <v>141</v>
      </c>
      <c r="B43" s="11" t="s">
        <v>152</v>
      </c>
      <c r="C43" s="26" t="s">
        <v>115</v>
      </c>
      <c r="D43" s="11">
        <v>14</v>
      </c>
      <c r="E43" s="175">
        <v>753010</v>
      </c>
      <c r="F43" s="175">
        <v>5601165</v>
      </c>
      <c r="G43" s="37">
        <v>0.4</v>
      </c>
      <c r="H43" s="37">
        <v>0.7</v>
      </c>
      <c r="I43" s="26" t="s">
        <v>49</v>
      </c>
      <c r="J43" s="26" t="s">
        <v>157</v>
      </c>
      <c r="K43" s="26" t="s">
        <v>54</v>
      </c>
      <c r="L43" s="26">
        <v>2023</v>
      </c>
      <c r="M43" s="58">
        <v>1.83</v>
      </c>
      <c r="N43" s="15" t="s">
        <v>184</v>
      </c>
      <c r="O43" s="15">
        <v>51</v>
      </c>
      <c r="P43" s="58">
        <v>0.42</v>
      </c>
      <c r="Q43" s="63">
        <v>11</v>
      </c>
      <c r="R43" s="15">
        <v>33</v>
      </c>
      <c r="S43" s="58">
        <v>2.2200000000000002</v>
      </c>
      <c r="T43" s="82">
        <v>0.28399999999999997</v>
      </c>
      <c r="U43" s="15">
        <v>5</v>
      </c>
      <c r="V43" s="15">
        <v>12</v>
      </c>
      <c r="W43" s="82">
        <v>0.79500000000000004</v>
      </c>
      <c r="X43" s="82">
        <v>2.8000000000000001E-2</v>
      </c>
      <c r="Y43" s="82">
        <v>0.14000000000000001</v>
      </c>
      <c r="Z43" s="82">
        <v>0.10100000000000001</v>
      </c>
      <c r="AA43" s="15">
        <v>48</v>
      </c>
      <c r="AB43" s="15">
        <v>18</v>
      </c>
      <c r="AC43" s="82">
        <v>0.108</v>
      </c>
      <c r="AD43" s="15">
        <v>0.02</v>
      </c>
      <c r="AE43" s="58">
        <v>3.11</v>
      </c>
      <c r="AF43" s="15">
        <v>0.02</v>
      </c>
      <c r="AG43" s="58">
        <v>0.16</v>
      </c>
      <c r="AH43" s="58">
        <v>0.09</v>
      </c>
      <c r="AI43" s="58">
        <v>0.01</v>
      </c>
      <c r="AJ43" s="58">
        <v>4.4800000000000004</v>
      </c>
      <c r="AK43" s="58">
        <v>0.61</v>
      </c>
      <c r="AL43" s="58">
        <v>8.4</v>
      </c>
      <c r="AM43" s="58">
        <v>0.57999999999999996</v>
      </c>
      <c r="AN43" s="58">
        <v>0.3</v>
      </c>
      <c r="AO43" s="58">
        <v>0.17</v>
      </c>
      <c r="AP43" s="58">
        <v>2.29</v>
      </c>
      <c r="AQ43" s="58">
        <v>0.77</v>
      </c>
      <c r="AR43" s="15">
        <v>0.01</v>
      </c>
      <c r="AS43" s="58">
        <v>0.15</v>
      </c>
      <c r="AT43" s="58" t="s">
        <v>183</v>
      </c>
      <c r="AU43" s="58">
        <v>0.1</v>
      </c>
      <c r="AV43" s="58">
        <v>0.96</v>
      </c>
      <c r="AW43" s="58">
        <v>0.23</v>
      </c>
      <c r="AX43" s="58">
        <v>4.1399999999999997</v>
      </c>
      <c r="AY43" s="63">
        <v>13.9</v>
      </c>
      <c r="AZ43" s="82">
        <v>3.9E-2</v>
      </c>
      <c r="BA43" s="82">
        <v>0.79400000000000004</v>
      </c>
      <c r="BB43" s="82">
        <v>0.57299999999999995</v>
      </c>
      <c r="BC43" s="58">
        <v>1.42</v>
      </c>
      <c r="BD43" s="58">
        <v>2.82</v>
      </c>
      <c r="BE43" s="58">
        <v>1.1499999999999999</v>
      </c>
      <c r="BF43" s="58">
        <v>18.2</v>
      </c>
      <c r="BG43" s="58">
        <v>0.09</v>
      </c>
      <c r="BH43" s="15">
        <v>1.5</v>
      </c>
      <c r="BI43" s="63">
        <v>7</v>
      </c>
      <c r="BJ43" s="58">
        <v>0.76</v>
      </c>
      <c r="BK43" s="58">
        <v>0.4</v>
      </c>
      <c r="BL43" s="58" t="s">
        <v>183</v>
      </c>
      <c r="BM43" s="58">
        <v>0.09</v>
      </c>
      <c r="BN43" s="58" t="s">
        <v>183</v>
      </c>
      <c r="BO43" s="58">
        <v>2.99</v>
      </c>
      <c r="BP43" s="58">
        <v>0.6</v>
      </c>
      <c r="BQ43" s="63">
        <v>21.3</v>
      </c>
      <c r="BR43" s="15" t="s">
        <v>174</v>
      </c>
      <c r="BS43" s="58">
        <v>2.46</v>
      </c>
      <c r="BT43" s="58">
        <v>0.25</v>
      </c>
      <c r="BU43" s="15">
        <v>25.9</v>
      </c>
      <c r="BV43" s="58">
        <v>5.33</v>
      </c>
    </row>
    <row r="44" spans="1:74" s="11" customFormat="1" ht="15" customHeight="1">
      <c r="A44" s="26" t="s">
        <v>142</v>
      </c>
      <c r="B44" s="11" t="s">
        <v>152</v>
      </c>
      <c r="C44" s="26" t="s">
        <v>116</v>
      </c>
      <c r="D44" s="11">
        <v>14</v>
      </c>
      <c r="E44" s="175">
        <v>743208</v>
      </c>
      <c r="F44" s="175">
        <v>5579215</v>
      </c>
      <c r="G44" s="37">
        <v>1.7</v>
      </c>
      <c r="H44" s="37">
        <v>1.8</v>
      </c>
      <c r="I44" s="26" t="s">
        <v>49</v>
      </c>
      <c r="J44" s="26" t="s">
        <v>157</v>
      </c>
      <c r="K44" s="26" t="s">
        <v>54</v>
      </c>
      <c r="L44" s="26">
        <v>2023</v>
      </c>
      <c r="M44" s="58">
        <v>2.5</v>
      </c>
      <c r="N44" s="15">
        <v>1</v>
      </c>
      <c r="O44" s="15">
        <v>68</v>
      </c>
      <c r="P44" s="58">
        <v>0.48</v>
      </c>
      <c r="Q44" s="63">
        <v>24.4</v>
      </c>
      <c r="R44" s="15">
        <v>38</v>
      </c>
      <c r="S44" s="58">
        <v>2.54</v>
      </c>
      <c r="T44" s="82">
        <v>0.35</v>
      </c>
      <c r="U44" s="15">
        <v>12</v>
      </c>
      <c r="V44" s="15">
        <v>13</v>
      </c>
      <c r="W44" s="82">
        <v>0.92600000000000005</v>
      </c>
      <c r="X44" s="82">
        <v>2.7E-2</v>
      </c>
      <c r="Y44" s="82">
        <v>0.12</v>
      </c>
      <c r="Z44" s="82">
        <v>0.11</v>
      </c>
      <c r="AA44" s="15">
        <v>34</v>
      </c>
      <c r="AB44" s="15">
        <v>19</v>
      </c>
      <c r="AC44" s="82">
        <v>0.156</v>
      </c>
      <c r="AD44" s="15">
        <v>0.02</v>
      </c>
      <c r="AE44" s="58">
        <v>3.84</v>
      </c>
      <c r="AF44" s="15">
        <v>0.01</v>
      </c>
      <c r="AG44" s="58">
        <v>0.25</v>
      </c>
      <c r="AH44" s="58">
        <v>0.11</v>
      </c>
      <c r="AI44" s="58">
        <v>0.03</v>
      </c>
      <c r="AJ44" s="58">
        <v>5.63</v>
      </c>
      <c r="AK44" s="58">
        <v>1.07</v>
      </c>
      <c r="AL44" s="58">
        <v>18.7</v>
      </c>
      <c r="AM44" s="58">
        <v>0.99</v>
      </c>
      <c r="AN44" s="58">
        <v>0.45</v>
      </c>
      <c r="AO44" s="58">
        <v>0.28000000000000003</v>
      </c>
      <c r="AP44" s="58">
        <v>2.93</v>
      </c>
      <c r="AQ44" s="58">
        <v>1.42</v>
      </c>
      <c r="AR44" s="15" t="s">
        <v>183</v>
      </c>
      <c r="AS44" s="58">
        <v>0.23</v>
      </c>
      <c r="AT44" s="58" t="s">
        <v>183</v>
      </c>
      <c r="AU44" s="58">
        <v>0.16</v>
      </c>
      <c r="AV44" s="58">
        <v>0.94</v>
      </c>
      <c r="AW44" s="58">
        <v>0.31</v>
      </c>
      <c r="AX44" s="58">
        <v>8.93</v>
      </c>
      <c r="AY44" s="63">
        <v>20</v>
      </c>
      <c r="AZ44" s="82">
        <v>4.1000000000000002E-2</v>
      </c>
      <c r="BA44" s="82">
        <v>0.86199999999999999</v>
      </c>
      <c r="BB44" s="82">
        <v>0.60099999999999998</v>
      </c>
      <c r="BC44" s="58">
        <v>1.52</v>
      </c>
      <c r="BD44" s="58">
        <v>3.02</v>
      </c>
      <c r="BE44" s="58">
        <v>2.54</v>
      </c>
      <c r="BF44" s="58">
        <v>17.600000000000001</v>
      </c>
      <c r="BG44" s="58">
        <v>0.08</v>
      </c>
      <c r="BH44" s="15">
        <v>2</v>
      </c>
      <c r="BI44" s="63">
        <v>7.8</v>
      </c>
      <c r="BJ44" s="58">
        <v>1.52</v>
      </c>
      <c r="BK44" s="58">
        <v>0.51</v>
      </c>
      <c r="BL44" s="58" t="s">
        <v>183</v>
      </c>
      <c r="BM44" s="58">
        <v>0.16</v>
      </c>
      <c r="BN44" s="58" t="s">
        <v>183</v>
      </c>
      <c r="BO44" s="58">
        <v>4.26</v>
      </c>
      <c r="BP44" s="58">
        <v>1.4</v>
      </c>
      <c r="BQ44" s="63">
        <v>24</v>
      </c>
      <c r="BR44" s="15" t="s">
        <v>174</v>
      </c>
      <c r="BS44" s="58">
        <v>3.98</v>
      </c>
      <c r="BT44" s="58">
        <v>0.35</v>
      </c>
      <c r="BU44" s="15">
        <v>29.8</v>
      </c>
      <c r="BV44" s="58">
        <v>7.67</v>
      </c>
    </row>
    <row r="45" spans="1:74" s="11" customFormat="1" ht="15" customHeight="1">
      <c r="A45" s="26" t="s">
        <v>143</v>
      </c>
      <c r="B45" s="11" t="s">
        <v>152</v>
      </c>
      <c r="C45" s="26" t="s">
        <v>117</v>
      </c>
      <c r="D45" s="11">
        <v>14</v>
      </c>
      <c r="E45" s="175">
        <v>769774</v>
      </c>
      <c r="F45" s="175">
        <v>5597284</v>
      </c>
      <c r="G45" s="37">
        <v>0.6</v>
      </c>
      <c r="H45" s="37">
        <v>0.9</v>
      </c>
      <c r="I45" s="26" t="s">
        <v>49</v>
      </c>
      <c r="J45" s="26" t="s">
        <v>157</v>
      </c>
      <c r="K45" s="26" t="s">
        <v>54</v>
      </c>
      <c r="L45" s="26">
        <v>2023</v>
      </c>
      <c r="M45" s="58">
        <v>1.55</v>
      </c>
      <c r="N45" s="15" t="s">
        <v>184</v>
      </c>
      <c r="O45" s="15">
        <v>51</v>
      </c>
      <c r="P45" s="58">
        <v>0.39</v>
      </c>
      <c r="Q45" s="63">
        <v>19.8</v>
      </c>
      <c r="R45" s="15">
        <v>28</v>
      </c>
      <c r="S45" s="58">
        <v>1.77</v>
      </c>
      <c r="T45" s="82">
        <v>0.22600000000000001</v>
      </c>
      <c r="U45" s="15">
        <v>12</v>
      </c>
      <c r="V45" s="15">
        <v>10</v>
      </c>
      <c r="W45" s="82">
        <v>0.67600000000000005</v>
      </c>
      <c r="X45" s="82">
        <v>1.7999999999999999E-2</v>
      </c>
      <c r="Y45" s="82">
        <v>0.13</v>
      </c>
      <c r="Z45" s="82">
        <v>8.5000000000000006E-2</v>
      </c>
      <c r="AA45" s="15">
        <v>139</v>
      </c>
      <c r="AB45" s="15">
        <v>19</v>
      </c>
      <c r="AC45" s="82">
        <v>0.105</v>
      </c>
      <c r="AD45" s="15">
        <v>0.02</v>
      </c>
      <c r="AE45" s="58">
        <v>2.66</v>
      </c>
      <c r="AF45" s="15" t="s">
        <v>183</v>
      </c>
      <c r="AG45" s="58">
        <v>0.17</v>
      </c>
      <c r="AH45" s="58">
        <v>0.17</v>
      </c>
      <c r="AI45" s="58">
        <v>0.02</v>
      </c>
      <c r="AJ45" s="58">
        <v>3.96</v>
      </c>
      <c r="AK45" s="58">
        <v>0.77</v>
      </c>
      <c r="AL45" s="58">
        <v>11.3</v>
      </c>
      <c r="AM45" s="58">
        <v>0.57999999999999996</v>
      </c>
      <c r="AN45" s="58">
        <v>0.25</v>
      </c>
      <c r="AO45" s="58">
        <v>0.19</v>
      </c>
      <c r="AP45" s="58">
        <v>2.0699999999999998</v>
      </c>
      <c r="AQ45" s="58">
        <v>0.97</v>
      </c>
      <c r="AR45" s="15" t="s">
        <v>183</v>
      </c>
      <c r="AS45" s="58">
        <v>0.08</v>
      </c>
      <c r="AT45" s="58" t="s">
        <v>183</v>
      </c>
      <c r="AU45" s="58">
        <v>0.09</v>
      </c>
      <c r="AV45" s="58">
        <v>0.84</v>
      </c>
      <c r="AW45" s="58">
        <v>0.38</v>
      </c>
      <c r="AX45" s="58">
        <v>6.94</v>
      </c>
      <c r="AY45" s="63">
        <v>18.899999999999999</v>
      </c>
      <c r="AZ45" s="82">
        <v>0.03</v>
      </c>
      <c r="BA45" s="82">
        <v>0.64800000000000002</v>
      </c>
      <c r="BB45" s="82">
        <v>0.44900000000000001</v>
      </c>
      <c r="BC45" s="58">
        <v>1.17</v>
      </c>
      <c r="BD45" s="58">
        <v>2.2999999999999998</v>
      </c>
      <c r="BE45" s="58">
        <v>1.99</v>
      </c>
      <c r="BF45" s="58">
        <v>10.6</v>
      </c>
      <c r="BG45" s="58">
        <v>0.08</v>
      </c>
      <c r="BH45" s="15">
        <v>1.1000000000000001</v>
      </c>
      <c r="BI45" s="63">
        <v>5.8</v>
      </c>
      <c r="BJ45" s="58">
        <v>1.04</v>
      </c>
      <c r="BK45" s="58">
        <v>0.36</v>
      </c>
      <c r="BL45" s="58" t="s">
        <v>183</v>
      </c>
      <c r="BM45" s="58">
        <v>0.1</v>
      </c>
      <c r="BN45" s="58" t="s">
        <v>183</v>
      </c>
      <c r="BO45" s="58">
        <v>2.77</v>
      </c>
      <c r="BP45" s="58">
        <v>0.88</v>
      </c>
      <c r="BQ45" s="63">
        <v>15.5</v>
      </c>
      <c r="BR45" s="15" t="s">
        <v>174</v>
      </c>
      <c r="BS45" s="58">
        <v>2.29</v>
      </c>
      <c r="BT45" s="58">
        <v>0.19</v>
      </c>
      <c r="BU45" s="15">
        <v>20.6</v>
      </c>
      <c r="BV45" s="58">
        <v>3.91</v>
      </c>
    </row>
    <row r="46" spans="1:74" s="11" customFormat="1" ht="15" customHeight="1">
      <c r="A46" s="26" t="s">
        <v>144</v>
      </c>
      <c r="B46" s="11" t="s">
        <v>152</v>
      </c>
      <c r="C46" s="26" t="s">
        <v>118</v>
      </c>
      <c r="D46" s="11">
        <v>14</v>
      </c>
      <c r="E46" s="175">
        <v>757147</v>
      </c>
      <c r="F46" s="175">
        <v>5596040</v>
      </c>
      <c r="G46" s="37">
        <v>0.4</v>
      </c>
      <c r="H46" s="37">
        <v>0.7</v>
      </c>
      <c r="I46" s="26" t="s">
        <v>49</v>
      </c>
      <c r="J46" s="26" t="s">
        <v>157</v>
      </c>
      <c r="K46" s="26" t="s">
        <v>54</v>
      </c>
      <c r="L46" s="26">
        <v>2023</v>
      </c>
      <c r="M46" s="58">
        <v>2.23</v>
      </c>
      <c r="N46" s="15" t="s">
        <v>184</v>
      </c>
      <c r="O46" s="15">
        <v>68</v>
      </c>
      <c r="P46" s="58">
        <v>0.46</v>
      </c>
      <c r="Q46" s="63">
        <v>16.600000000000001</v>
      </c>
      <c r="R46" s="15">
        <v>43</v>
      </c>
      <c r="S46" s="58">
        <v>2.5499999999999998</v>
      </c>
      <c r="T46" s="82">
        <v>0.378</v>
      </c>
      <c r="U46" s="15">
        <v>7</v>
      </c>
      <c r="V46" s="15">
        <v>13</v>
      </c>
      <c r="W46" s="82">
        <v>1.18</v>
      </c>
      <c r="X46" s="82">
        <v>0.03</v>
      </c>
      <c r="Y46" s="82">
        <v>0.14000000000000001</v>
      </c>
      <c r="Z46" s="82">
        <v>0.114</v>
      </c>
      <c r="AA46" s="15">
        <v>74</v>
      </c>
      <c r="AB46" s="15">
        <v>19</v>
      </c>
      <c r="AC46" s="82">
        <v>0.14000000000000001</v>
      </c>
      <c r="AD46" s="15">
        <v>0.02</v>
      </c>
      <c r="AE46" s="58">
        <v>3.3</v>
      </c>
      <c r="AF46" s="15">
        <v>0.01</v>
      </c>
      <c r="AG46" s="58">
        <v>0.19</v>
      </c>
      <c r="AH46" s="58">
        <v>0.18</v>
      </c>
      <c r="AI46" s="58">
        <v>0.02</v>
      </c>
      <c r="AJ46" s="58">
        <v>5.51</v>
      </c>
      <c r="AK46" s="58">
        <v>0.59</v>
      </c>
      <c r="AL46" s="58">
        <v>12.2</v>
      </c>
      <c r="AM46" s="58">
        <v>0.65</v>
      </c>
      <c r="AN46" s="58">
        <v>0.3</v>
      </c>
      <c r="AO46" s="58">
        <v>0.21</v>
      </c>
      <c r="AP46" s="58">
        <v>2.73</v>
      </c>
      <c r="AQ46" s="58">
        <v>0.96</v>
      </c>
      <c r="AR46" s="15" t="s">
        <v>183</v>
      </c>
      <c r="AS46" s="58">
        <v>0.15</v>
      </c>
      <c r="AT46" s="58" t="s">
        <v>183</v>
      </c>
      <c r="AU46" s="58">
        <v>0.11</v>
      </c>
      <c r="AV46" s="58">
        <v>0.86</v>
      </c>
      <c r="AW46" s="58">
        <v>0.26</v>
      </c>
      <c r="AX46" s="58">
        <v>5.74</v>
      </c>
      <c r="AY46" s="63">
        <v>21.1</v>
      </c>
      <c r="AZ46" s="82">
        <v>0.03</v>
      </c>
      <c r="BA46" s="82">
        <v>0.63900000000000001</v>
      </c>
      <c r="BB46" s="82">
        <v>0.44600000000000001</v>
      </c>
      <c r="BC46" s="58">
        <v>1.17</v>
      </c>
      <c r="BD46" s="58">
        <v>2.2799999999999998</v>
      </c>
      <c r="BE46" s="58">
        <v>1.61</v>
      </c>
      <c r="BF46" s="58">
        <v>16.5</v>
      </c>
      <c r="BG46" s="58">
        <v>0.13</v>
      </c>
      <c r="BH46" s="15">
        <v>2</v>
      </c>
      <c r="BI46" s="63">
        <v>7.3</v>
      </c>
      <c r="BJ46" s="58">
        <v>1.02</v>
      </c>
      <c r="BK46" s="58">
        <v>0.43</v>
      </c>
      <c r="BL46" s="58" t="s">
        <v>183</v>
      </c>
      <c r="BM46" s="58">
        <v>0.11</v>
      </c>
      <c r="BN46" s="58" t="s">
        <v>183</v>
      </c>
      <c r="BO46" s="58">
        <v>3.6</v>
      </c>
      <c r="BP46" s="58">
        <v>0.59</v>
      </c>
      <c r="BQ46" s="63">
        <v>29.2</v>
      </c>
      <c r="BR46" s="15" t="s">
        <v>174</v>
      </c>
      <c r="BS46" s="58">
        <v>2.63</v>
      </c>
      <c r="BT46" s="58">
        <v>0.23</v>
      </c>
      <c r="BU46" s="15">
        <v>28.2</v>
      </c>
      <c r="BV46" s="58">
        <v>5.78</v>
      </c>
    </row>
    <row r="47" spans="1:74" s="11" customFormat="1" ht="15" customHeight="1">
      <c r="A47" s="26" t="s">
        <v>145</v>
      </c>
      <c r="B47" s="11" t="s">
        <v>152</v>
      </c>
      <c r="C47" s="26" t="s">
        <v>119</v>
      </c>
      <c r="D47" s="11">
        <v>14</v>
      </c>
      <c r="E47" s="175">
        <v>734875</v>
      </c>
      <c r="F47" s="175">
        <v>5589219</v>
      </c>
      <c r="G47" s="37">
        <v>0.6</v>
      </c>
      <c r="H47" s="37">
        <v>1</v>
      </c>
      <c r="I47" s="26" t="s">
        <v>49</v>
      </c>
      <c r="J47" s="26" t="s">
        <v>157</v>
      </c>
      <c r="K47" s="26" t="s">
        <v>54</v>
      </c>
      <c r="L47" s="26">
        <v>2023</v>
      </c>
      <c r="M47" s="58">
        <v>2.1800000000000002</v>
      </c>
      <c r="N47" s="15" t="s">
        <v>184</v>
      </c>
      <c r="O47" s="15">
        <v>52</v>
      </c>
      <c r="P47" s="58">
        <v>0.49</v>
      </c>
      <c r="Q47" s="63">
        <v>13.8</v>
      </c>
      <c r="R47" s="15">
        <v>79</v>
      </c>
      <c r="S47" s="58">
        <v>2.84</v>
      </c>
      <c r="T47" s="82">
        <v>0.34699999999999998</v>
      </c>
      <c r="U47" s="15">
        <v>7</v>
      </c>
      <c r="V47" s="15">
        <v>15</v>
      </c>
      <c r="W47" s="82">
        <v>1.31</v>
      </c>
      <c r="X47" s="82">
        <v>3.1E-2</v>
      </c>
      <c r="Y47" s="82">
        <v>0.13</v>
      </c>
      <c r="Z47" s="82">
        <v>0.107</v>
      </c>
      <c r="AA47" s="15">
        <v>58</v>
      </c>
      <c r="AB47" s="15">
        <v>18</v>
      </c>
      <c r="AC47" s="82">
        <v>0.13400000000000001</v>
      </c>
      <c r="AD47" s="15">
        <v>0.02</v>
      </c>
      <c r="AE47" s="58">
        <v>4.26</v>
      </c>
      <c r="AF47" s="15">
        <v>0.02</v>
      </c>
      <c r="AG47" s="58">
        <v>0.16</v>
      </c>
      <c r="AH47" s="58">
        <v>0.32</v>
      </c>
      <c r="AI47" s="58">
        <v>0.02</v>
      </c>
      <c r="AJ47" s="58">
        <v>6.86</v>
      </c>
      <c r="AK47" s="58">
        <v>0.86</v>
      </c>
      <c r="AL47" s="58">
        <v>18.100000000000001</v>
      </c>
      <c r="AM47" s="58">
        <v>0.68</v>
      </c>
      <c r="AN47" s="58">
        <v>0.31</v>
      </c>
      <c r="AO47" s="58">
        <v>0.2</v>
      </c>
      <c r="AP47" s="58">
        <v>2.77</v>
      </c>
      <c r="AQ47" s="58">
        <v>0.97</v>
      </c>
      <c r="AR47" s="15">
        <v>0.01</v>
      </c>
      <c r="AS47" s="58">
        <v>0.13</v>
      </c>
      <c r="AT47" s="58" t="s">
        <v>183</v>
      </c>
      <c r="AU47" s="58">
        <v>0.11</v>
      </c>
      <c r="AV47" s="58">
        <v>0.82</v>
      </c>
      <c r="AW47" s="58">
        <v>0.34</v>
      </c>
      <c r="AX47" s="58">
        <v>5.7</v>
      </c>
      <c r="AY47" s="63">
        <v>38.799999999999997</v>
      </c>
      <c r="AZ47" s="82">
        <v>3.1E-2</v>
      </c>
      <c r="BA47" s="82">
        <v>0.65100000000000002</v>
      </c>
      <c r="BB47" s="82">
        <v>0.46700000000000003</v>
      </c>
      <c r="BC47" s="58">
        <v>1.19</v>
      </c>
      <c r="BD47" s="58">
        <v>2.34</v>
      </c>
      <c r="BE47" s="58">
        <v>1.58</v>
      </c>
      <c r="BF47" s="58">
        <v>15.2</v>
      </c>
      <c r="BG47" s="58">
        <v>0.14000000000000001</v>
      </c>
      <c r="BH47" s="15">
        <v>2.1</v>
      </c>
      <c r="BI47" s="63">
        <v>6.2</v>
      </c>
      <c r="BJ47" s="58">
        <v>1.01</v>
      </c>
      <c r="BK47" s="58">
        <v>0.39</v>
      </c>
      <c r="BL47" s="58" t="s">
        <v>183</v>
      </c>
      <c r="BM47" s="58">
        <v>0.11</v>
      </c>
      <c r="BN47" s="58">
        <v>0.01</v>
      </c>
      <c r="BO47" s="58">
        <v>2.95</v>
      </c>
      <c r="BP47" s="58">
        <v>0.62</v>
      </c>
      <c r="BQ47" s="63">
        <v>30.4</v>
      </c>
      <c r="BR47" s="15" t="s">
        <v>174</v>
      </c>
      <c r="BS47" s="58">
        <v>2.69</v>
      </c>
      <c r="BT47" s="58">
        <v>0.25</v>
      </c>
      <c r="BU47" s="15">
        <v>30.9</v>
      </c>
      <c r="BV47" s="58">
        <v>5.68</v>
      </c>
    </row>
    <row r="48" spans="1:74" s="11" customFormat="1" ht="15" customHeight="1">
      <c r="A48" s="26" t="s">
        <v>146</v>
      </c>
      <c r="B48" s="11" t="s">
        <v>152</v>
      </c>
      <c r="C48" s="26" t="s">
        <v>120</v>
      </c>
      <c r="D48" s="11">
        <v>14</v>
      </c>
      <c r="E48" s="175">
        <v>737525</v>
      </c>
      <c r="F48" s="175">
        <v>5589961</v>
      </c>
      <c r="G48" s="37">
        <v>0.3</v>
      </c>
      <c r="H48" s="37">
        <v>0.5</v>
      </c>
      <c r="I48" s="26" t="s">
        <v>49</v>
      </c>
      <c r="J48" s="26" t="s">
        <v>157</v>
      </c>
      <c r="K48" s="26" t="s">
        <v>54</v>
      </c>
      <c r="L48" s="26">
        <v>2023</v>
      </c>
      <c r="M48" s="58">
        <v>2.29</v>
      </c>
      <c r="N48" s="15">
        <v>1</v>
      </c>
      <c r="O48" s="15">
        <v>40</v>
      </c>
      <c r="P48" s="58">
        <v>0.39</v>
      </c>
      <c r="Q48" s="63">
        <v>13.1</v>
      </c>
      <c r="R48" s="15">
        <v>109</v>
      </c>
      <c r="S48" s="58">
        <v>2.66</v>
      </c>
      <c r="T48" s="82">
        <v>0.219</v>
      </c>
      <c r="U48" s="15">
        <v>5</v>
      </c>
      <c r="V48" s="15">
        <v>12</v>
      </c>
      <c r="W48" s="82">
        <v>1.07</v>
      </c>
      <c r="X48" s="82">
        <v>3.4000000000000002E-2</v>
      </c>
      <c r="Y48" s="82">
        <v>0.1</v>
      </c>
      <c r="Z48" s="82">
        <v>0.10100000000000001</v>
      </c>
      <c r="AA48" s="15">
        <v>43</v>
      </c>
      <c r="AB48" s="15">
        <v>14</v>
      </c>
      <c r="AC48" s="82">
        <v>0.115</v>
      </c>
      <c r="AD48" s="15">
        <v>0.02</v>
      </c>
      <c r="AE48" s="58">
        <v>3.66</v>
      </c>
      <c r="AF48" s="15">
        <v>0.02</v>
      </c>
      <c r="AG48" s="58">
        <v>0.18</v>
      </c>
      <c r="AH48" s="58">
        <v>0.12</v>
      </c>
      <c r="AI48" s="58">
        <v>0.02</v>
      </c>
      <c r="AJ48" s="58">
        <v>6.43</v>
      </c>
      <c r="AK48" s="58">
        <v>0.65</v>
      </c>
      <c r="AL48" s="58">
        <v>11.2</v>
      </c>
      <c r="AM48" s="58">
        <v>0.47</v>
      </c>
      <c r="AN48" s="58">
        <v>0.22</v>
      </c>
      <c r="AO48" s="58">
        <v>0.15</v>
      </c>
      <c r="AP48" s="58">
        <v>2.64</v>
      </c>
      <c r="AQ48" s="58">
        <v>0.67</v>
      </c>
      <c r="AR48" s="15">
        <v>0.01</v>
      </c>
      <c r="AS48" s="58">
        <v>0.09</v>
      </c>
      <c r="AT48" s="58" t="s">
        <v>183</v>
      </c>
      <c r="AU48" s="58">
        <v>0.08</v>
      </c>
      <c r="AV48" s="58">
        <v>0.68</v>
      </c>
      <c r="AW48" s="58">
        <v>0.4</v>
      </c>
      <c r="AX48" s="58">
        <v>3.89</v>
      </c>
      <c r="AY48" s="63">
        <v>34.200000000000003</v>
      </c>
      <c r="AZ48" s="82">
        <v>3.6999999999999998E-2</v>
      </c>
      <c r="BA48" s="82">
        <v>0.70399999999999996</v>
      </c>
      <c r="BB48" s="82">
        <v>0.52900000000000003</v>
      </c>
      <c r="BC48" s="58">
        <v>1.3</v>
      </c>
      <c r="BD48" s="58">
        <v>2.58</v>
      </c>
      <c r="BE48" s="58">
        <v>1.1000000000000001</v>
      </c>
      <c r="BF48" s="58">
        <v>13.4</v>
      </c>
      <c r="BG48" s="58">
        <v>0.1</v>
      </c>
      <c r="BH48" s="15">
        <v>1.7</v>
      </c>
      <c r="BI48" s="63">
        <v>6.2</v>
      </c>
      <c r="BJ48" s="58">
        <v>0.69</v>
      </c>
      <c r="BK48" s="58">
        <v>0.35</v>
      </c>
      <c r="BL48" s="58" t="s">
        <v>183</v>
      </c>
      <c r="BM48" s="58">
        <v>0.08</v>
      </c>
      <c r="BN48" s="58">
        <v>0.01</v>
      </c>
      <c r="BO48" s="58">
        <v>2.0699999999999998</v>
      </c>
      <c r="BP48" s="58">
        <v>0.93</v>
      </c>
      <c r="BQ48" s="63">
        <v>29.7</v>
      </c>
      <c r="BR48" s="15">
        <v>0.3</v>
      </c>
      <c r="BS48" s="58">
        <v>1.96</v>
      </c>
      <c r="BT48" s="58">
        <v>0.17</v>
      </c>
      <c r="BU48" s="15">
        <v>27</v>
      </c>
      <c r="BV48" s="58">
        <v>4.1900000000000004</v>
      </c>
    </row>
    <row r="49" spans="1:74" s="11" customFormat="1" ht="15" customHeight="1">
      <c r="A49" s="26" t="s">
        <v>147</v>
      </c>
      <c r="B49" s="11" t="s">
        <v>73</v>
      </c>
      <c r="C49" s="26" t="s">
        <v>121</v>
      </c>
      <c r="D49" s="11">
        <v>14</v>
      </c>
      <c r="E49" s="175">
        <v>694114</v>
      </c>
      <c r="F49" s="175">
        <v>5674365</v>
      </c>
      <c r="G49" s="37">
        <v>0.3</v>
      </c>
      <c r="H49" s="37">
        <v>0.5</v>
      </c>
      <c r="I49" s="26" t="s">
        <v>153</v>
      </c>
      <c r="J49" s="26" t="s">
        <v>157</v>
      </c>
      <c r="K49" s="26" t="s">
        <v>54</v>
      </c>
      <c r="L49" s="26">
        <v>2023</v>
      </c>
      <c r="M49" s="58">
        <v>1.77</v>
      </c>
      <c r="N49" s="15" t="s">
        <v>184</v>
      </c>
      <c r="O49" s="15">
        <v>40</v>
      </c>
      <c r="P49" s="58">
        <v>0.39</v>
      </c>
      <c r="Q49" s="63">
        <v>10.8</v>
      </c>
      <c r="R49" s="15">
        <v>46</v>
      </c>
      <c r="S49" s="58">
        <v>2.25</v>
      </c>
      <c r="T49" s="82">
        <v>0.24</v>
      </c>
      <c r="U49" s="15">
        <v>4</v>
      </c>
      <c r="V49" s="15">
        <v>23</v>
      </c>
      <c r="W49" s="82">
        <v>1.3</v>
      </c>
      <c r="X49" s="82">
        <v>2.1000000000000001E-2</v>
      </c>
      <c r="Y49" s="82">
        <v>0.14000000000000001</v>
      </c>
      <c r="Z49" s="82">
        <v>0.112</v>
      </c>
      <c r="AA49" s="15">
        <v>33</v>
      </c>
      <c r="AB49" s="15">
        <v>17</v>
      </c>
      <c r="AC49" s="82">
        <v>7.4999999999999997E-2</v>
      </c>
      <c r="AD49" s="15">
        <v>0.02</v>
      </c>
      <c r="AE49" s="58">
        <v>2.87</v>
      </c>
      <c r="AF49" s="15">
        <v>0.01</v>
      </c>
      <c r="AG49" s="58">
        <v>0.13</v>
      </c>
      <c r="AH49" s="58">
        <v>0.04</v>
      </c>
      <c r="AI49" s="58">
        <v>0.01</v>
      </c>
      <c r="AJ49" s="58">
        <v>5.2</v>
      </c>
      <c r="AK49" s="58">
        <v>0.26</v>
      </c>
      <c r="AL49" s="58">
        <v>6.57</v>
      </c>
      <c r="AM49" s="58">
        <v>0.42</v>
      </c>
      <c r="AN49" s="58">
        <v>0.19</v>
      </c>
      <c r="AO49" s="58">
        <v>0.15</v>
      </c>
      <c r="AP49" s="58">
        <v>2.2400000000000002</v>
      </c>
      <c r="AQ49" s="58">
        <v>0.64</v>
      </c>
      <c r="AR49" s="15">
        <v>0.02</v>
      </c>
      <c r="AS49" s="58">
        <v>7.0000000000000007E-2</v>
      </c>
      <c r="AT49" s="58" t="s">
        <v>183</v>
      </c>
      <c r="AU49" s="58">
        <v>7.0000000000000007E-2</v>
      </c>
      <c r="AV49" s="58">
        <v>0.8</v>
      </c>
      <c r="AW49" s="58">
        <v>0.16</v>
      </c>
      <c r="AX49" s="58">
        <v>3.84</v>
      </c>
      <c r="AY49" s="63">
        <v>33.1</v>
      </c>
      <c r="AZ49" s="82">
        <v>2.4E-2</v>
      </c>
      <c r="BA49" s="82">
        <v>0.439</v>
      </c>
      <c r="BB49" s="82">
        <v>0.33900000000000002</v>
      </c>
      <c r="BC49" s="58">
        <v>0.872</v>
      </c>
      <c r="BD49" s="58">
        <v>1.67</v>
      </c>
      <c r="BE49" s="58">
        <v>1.0900000000000001</v>
      </c>
      <c r="BF49" s="58">
        <v>12</v>
      </c>
      <c r="BG49" s="58">
        <v>0.09</v>
      </c>
      <c r="BH49" s="15">
        <v>1.3</v>
      </c>
      <c r="BI49" s="63">
        <v>6.2</v>
      </c>
      <c r="BJ49" s="58">
        <v>0.65</v>
      </c>
      <c r="BK49" s="58">
        <v>0.26</v>
      </c>
      <c r="BL49" s="58" t="s">
        <v>183</v>
      </c>
      <c r="BM49" s="58">
        <v>7.0000000000000007E-2</v>
      </c>
      <c r="BN49" s="58" t="s">
        <v>183</v>
      </c>
      <c r="BO49" s="58">
        <v>2.0299999999999998</v>
      </c>
      <c r="BP49" s="58">
        <v>0.4</v>
      </c>
      <c r="BQ49" s="63">
        <v>18.399999999999999</v>
      </c>
      <c r="BR49" s="15" t="s">
        <v>174</v>
      </c>
      <c r="BS49" s="58">
        <v>1.74</v>
      </c>
      <c r="BT49" s="58">
        <v>0.15</v>
      </c>
      <c r="BU49" s="15">
        <v>26.1</v>
      </c>
      <c r="BV49" s="58">
        <v>2.68</v>
      </c>
    </row>
    <row r="50" spans="1:74" s="11" customFormat="1" ht="15" customHeight="1">
      <c r="A50" s="26" t="s">
        <v>147</v>
      </c>
      <c r="B50" s="11" t="s">
        <v>73</v>
      </c>
      <c r="C50" s="26" t="s">
        <v>122</v>
      </c>
      <c r="D50" s="11">
        <v>14</v>
      </c>
      <c r="E50" s="175">
        <v>694114</v>
      </c>
      <c r="F50" s="175">
        <v>5674365</v>
      </c>
      <c r="G50" s="37">
        <v>0.6</v>
      </c>
      <c r="H50" s="37">
        <v>0.7</v>
      </c>
      <c r="I50" s="26" t="s">
        <v>154</v>
      </c>
      <c r="J50" s="26" t="s">
        <v>157</v>
      </c>
      <c r="K50" s="26" t="s">
        <v>54</v>
      </c>
      <c r="L50" s="26">
        <v>2023</v>
      </c>
      <c r="M50" s="58">
        <v>2.0099999999999998</v>
      </c>
      <c r="N50" s="15" t="s">
        <v>184</v>
      </c>
      <c r="O50" s="15">
        <v>45</v>
      </c>
      <c r="P50" s="58">
        <v>0.42</v>
      </c>
      <c r="Q50" s="63">
        <v>51.4</v>
      </c>
      <c r="R50" s="15">
        <v>84</v>
      </c>
      <c r="S50" s="58">
        <v>3.12</v>
      </c>
      <c r="T50" s="82">
        <v>0.187</v>
      </c>
      <c r="U50" s="15">
        <v>22</v>
      </c>
      <c r="V50" s="15">
        <v>18</v>
      </c>
      <c r="W50" s="82">
        <v>2.58</v>
      </c>
      <c r="X50" s="82">
        <v>0.03</v>
      </c>
      <c r="Y50" s="82">
        <v>0.08</v>
      </c>
      <c r="Z50" s="82">
        <v>0.128</v>
      </c>
      <c r="AA50" s="15">
        <v>28</v>
      </c>
      <c r="AB50" s="15">
        <v>14</v>
      </c>
      <c r="AC50" s="82">
        <v>0.108</v>
      </c>
      <c r="AD50" s="15">
        <v>0.03</v>
      </c>
      <c r="AE50" s="58">
        <v>2.62</v>
      </c>
      <c r="AF50" s="15" t="s">
        <v>183</v>
      </c>
      <c r="AG50" s="58">
        <v>0.24</v>
      </c>
      <c r="AH50" s="58">
        <v>7.0000000000000007E-2</v>
      </c>
      <c r="AI50" s="58">
        <v>0.01</v>
      </c>
      <c r="AJ50" s="58">
        <v>11.1</v>
      </c>
      <c r="AK50" s="58">
        <v>0.64</v>
      </c>
      <c r="AL50" s="58">
        <v>18.5</v>
      </c>
      <c r="AM50" s="58">
        <v>1.04</v>
      </c>
      <c r="AN50" s="58">
        <v>0.45</v>
      </c>
      <c r="AO50" s="58">
        <v>0.41</v>
      </c>
      <c r="AP50" s="58">
        <v>2.58</v>
      </c>
      <c r="AQ50" s="58">
        <v>1.68</v>
      </c>
      <c r="AR50" s="15" t="s">
        <v>183</v>
      </c>
      <c r="AS50" s="58">
        <v>0.12</v>
      </c>
      <c r="AT50" s="58" t="s">
        <v>183</v>
      </c>
      <c r="AU50" s="58">
        <v>0.17</v>
      </c>
      <c r="AV50" s="58">
        <v>0.42</v>
      </c>
      <c r="AW50" s="58">
        <v>0.15</v>
      </c>
      <c r="AX50" s="58">
        <v>13.4</v>
      </c>
      <c r="AY50" s="63">
        <v>193</v>
      </c>
      <c r="AZ50" s="82">
        <v>3.2000000000000001E-2</v>
      </c>
      <c r="BA50" s="82">
        <v>0.70399999999999996</v>
      </c>
      <c r="BB50" s="82">
        <v>0.47099999999999997</v>
      </c>
      <c r="BC50" s="58">
        <v>1.26</v>
      </c>
      <c r="BD50" s="58">
        <v>2.4700000000000002</v>
      </c>
      <c r="BE50" s="58">
        <v>4.12</v>
      </c>
      <c r="BF50" s="58">
        <v>11.8</v>
      </c>
      <c r="BG50" s="58">
        <v>7.0000000000000007E-2</v>
      </c>
      <c r="BH50" s="15">
        <v>1.9</v>
      </c>
      <c r="BI50" s="63">
        <v>4.0999999999999996</v>
      </c>
      <c r="BJ50" s="58">
        <v>2.0099999999999998</v>
      </c>
      <c r="BK50" s="58">
        <v>0.37</v>
      </c>
      <c r="BL50" s="58" t="s">
        <v>183</v>
      </c>
      <c r="BM50" s="58">
        <v>0.17</v>
      </c>
      <c r="BN50" s="58" t="s">
        <v>183</v>
      </c>
      <c r="BO50" s="58">
        <v>4.5</v>
      </c>
      <c r="BP50" s="58">
        <v>0.74</v>
      </c>
      <c r="BQ50" s="63">
        <v>21.1</v>
      </c>
      <c r="BR50" s="15" t="s">
        <v>174</v>
      </c>
      <c r="BS50" s="58">
        <v>3.88</v>
      </c>
      <c r="BT50" s="58">
        <v>0.36</v>
      </c>
      <c r="BU50" s="15">
        <v>25.1</v>
      </c>
      <c r="BV50" s="58">
        <v>5.49</v>
      </c>
    </row>
    <row r="51" spans="1:74" s="11" customFormat="1" ht="15" customHeight="1">
      <c r="A51" s="26" t="s">
        <v>148</v>
      </c>
      <c r="B51" s="11" t="s">
        <v>152</v>
      </c>
      <c r="C51" s="26" t="s">
        <v>123</v>
      </c>
      <c r="D51" s="11">
        <v>14</v>
      </c>
      <c r="E51" s="26">
        <v>750804</v>
      </c>
      <c r="F51" s="26">
        <v>5612968</v>
      </c>
      <c r="G51" s="26">
        <v>0.3</v>
      </c>
      <c r="H51" s="26">
        <v>0.5</v>
      </c>
      <c r="I51" s="26" t="s">
        <v>49</v>
      </c>
      <c r="J51" s="26" t="s">
        <v>157</v>
      </c>
      <c r="K51" s="26" t="s">
        <v>54</v>
      </c>
      <c r="L51" s="26">
        <v>2023</v>
      </c>
      <c r="M51" s="58">
        <v>1.65</v>
      </c>
      <c r="N51" s="15">
        <v>1</v>
      </c>
      <c r="O51" s="15">
        <v>52</v>
      </c>
      <c r="P51" s="58">
        <v>0.48</v>
      </c>
      <c r="Q51" s="63">
        <v>15.1</v>
      </c>
      <c r="R51" s="15">
        <v>26</v>
      </c>
      <c r="S51" s="58">
        <v>2.2599999999999998</v>
      </c>
      <c r="T51" s="82">
        <v>0.17199999999999999</v>
      </c>
      <c r="U51" s="15">
        <v>5</v>
      </c>
      <c r="V51" s="15">
        <v>8</v>
      </c>
      <c r="W51" s="82">
        <v>0.74199999999999999</v>
      </c>
      <c r="X51" s="82">
        <v>0.10299999999999999</v>
      </c>
      <c r="Y51" s="82">
        <v>0.14000000000000001</v>
      </c>
      <c r="Z51" s="82">
        <v>7.1999999999999995E-2</v>
      </c>
      <c r="AA51" s="15">
        <v>38</v>
      </c>
      <c r="AB51" s="15">
        <v>22</v>
      </c>
      <c r="AC51" s="82">
        <v>9.1999999999999998E-2</v>
      </c>
      <c r="AD51" s="15">
        <v>0.02</v>
      </c>
      <c r="AE51" s="58">
        <v>3.04</v>
      </c>
      <c r="AF51" s="15" t="s">
        <v>183</v>
      </c>
      <c r="AG51" s="58">
        <v>0.18</v>
      </c>
      <c r="AH51" s="58">
        <v>7.0000000000000007E-2</v>
      </c>
      <c r="AI51" s="58">
        <v>0.02</v>
      </c>
      <c r="AJ51" s="58">
        <v>9.52</v>
      </c>
      <c r="AK51" s="58">
        <v>0.44</v>
      </c>
      <c r="AL51" s="58">
        <v>6.63</v>
      </c>
      <c r="AM51" s="58">
        <v>0.5</v>
      </c>
      <c r="AN51" s="58">
        <v>0.23</v>
      </c>
      <c r="AO51" s="58">
        <v>0.16</v>
      </c>
      <c r="AP51" s="58">
        <v>2.2000000000000002</v>
      </c>
      <c r="AQ51" s="58">
        <v>0.72</v>
      </c>
      <c r="AR51" s="15" t="s">
        <v>183</v>
      </c>
      <c r="AS51" s="58">
        <v>0.06</v>
      </c>
      <c r="AT51" s="58" t="s">
        <v>183</v>
      </c>
      <c r="AU51" s="58">
        <v>0.08</v>
      </c>
      <c r="AV51" s="58">
        <v>1.19</v>
      </c>
      <c r="AW51" s="58">
        <v>0.25</v>
      </c>
      <c r="AX51" s="58">
        <v>4.3600000000000003</v>
      </c>
      <c r="AY51" s="63">
        <v>17.100000000000001</v>
      </c>
      <c r="AZ51" s="82">
        <v>6.5000000000000002E-2</v>
      </c>
      <c r="BA51" s="82">
        <v>1.1200000000000001</v>
      </c>
      <c r="BB51" s="82">
        <v>0.90600000000000003</v>
      </c>
      <c r="BC51" s="58">
        <v>2.21</v>
      </c>
      <c r="BD51" s="58">
        <v>4.3</v>
      </c>
      <c r="BE51" s="58">
        <v>1.18</v>
      </c>
      <c r="BF51" s="58">
        <v>11.1</v>
      </c>
      <c r="BG51" s="58">
        <v>0.08</v>
      </c>
      <c r="BH51" s="15">
        <v>1.4</v>
      </c>
      <c r="BI51" s="63">
        <v>6.1</v>
      </c>
      <c r="BJ51" s="58">
        <v>0.76</v>
      </c>
      <c r="BK51" s="58">
        <v>0.31</v>
      </c>
      <c r="BL51" s="58" t="s">
        <v>183</v>
      </c>
      <c r="BM51" s="58">
        <v>0.08</v>
      </c>
      <c r="BN51" s="58" t="s">
        <v>183</v>
      </c>
      <c r="BO51" s="58">
        <v>2.25</v>
      </c>
      <c r="BP51" s="58">
        <v>0.44</v>
      </c>
      <c r="BQ51" s="63">
        <v>20.8</v>
      </c>
      <c r="BR51" s="15" t="s">
        <v>174</v>
      </c>
      <c r="BS51" s="58">
        <v>2.0499999999999998</v>
      </c>
      <c r="BT51" s="58">
        <v>0.18</v>
      </c>
      <c r="BU51" s="15">
        <v>22.6</v>
      </c>
      <c r="BV51" s="58">
        <v>2.99</v>
      </c>
    </row>
    <row r="52" spans="1:74" s="11" customFormat="1" ht="15" customHeight="1">
      <c r="A52" s="26" t="s">
        <v>149</v>
      </c>
      <c r="B52" s="11" t="s">
        <v>152</v>
      </c>
      <c r="C52" s="26" t="s">
        <v>124</v>
      </c>
      <c r="D52" s="11">
        <v>14</v>
      </c>
      <c r="E52" s="26">
        <v>750620</v>
      </c>
      <c r="F52" s="26">
        <v>5602276</v>
      </c>
      <c r="G52" s="26">
        <v>0.4</v>
      </c>
      <c r="H52" s="26">
        <v>0.7</v>
      </c>
      <c r="I52" s="26" t="s">
        <v>49</v>
      </c>
      <c r="J52" s="26" t="s">
        <v>157</v>
      </c>
      <c r="K52" s="26" t="s">
        <v>54</v>
      </c>
      <c r="L52" s="26">
        <v>2023</v>
      </c>
      <c r="M52" s="58">
        <v>1.75</v>
      </c>
      <c r="N52" s="15">
        <v>1</v>
      </c>
      <c r="O52" s="15">
        <v>35</v>
      </c>
      <c r="P52" s="58">
        <v>0.36</v>
      </c>
      <c r="Q52" s="63">
        <v>18.5</v>
      </c>
      <c r="R52" s="15">
        <v>35</v>
      </c>
      <c r="S52" s="58">
        <v>2.14</v>
      </c>
      <c r="T52" s="82">
        <v>0.157</v>
      </c>
      <c r="U52" s="15">
        <v>9</v>
      </c>
      <c r="V52" s="15">
        <v>9</v>
      </c>
      <c r="W52" s="82">
        <v>0.73199999999999998</v>
      </c>
      <c r="X52" s="82">
        <v>2.3E-2</v>
      </c>
      <c r="Y52" s="82">
        <v>0.11</v>
      </c>
      <c r="Z52" s="82">
        <v>7.4999999999999997E-2</v>
      </c>
      <c r="AA52" s="15">
        <v>30</v>
      </c>
      <c r="AB52" s="15">
        <v>17</v>
      </c>
      <c r="AC52" s="82">
        <v>9.7000000000000003E-2</v>
      </c>
      <c r="AD52" s="15">
        <v>0.01</v>
      </c>
      <c r="AE52" s="58">
        <v>3.46</v>
      </c>
      <c r="AF52" s="15" t="s">
        <v>183</v>
      </c>
      <c r="AG52" s="58">
        <v>0.16</v>
      </c>
      <c r="AH52" s="58">
        <v>0.08</v>
      </c>
      <c r="AI52" s="58">
        <v>0.01</v>
      </c>
      <c r="AJ52" s="58">
        <v>4.21</v>
      </c>
      <c r="AK52" s="58">
        <v>0.36</v>
      </c>
      <c r="AL52" s="58">
        <v>13.3</v>
      </c>
      <c r="AM52" s="58">
        <v>0.56000000000000005</v>
      </c>
      <c r="AN52" s="58">
        <v>0.26</v>
      </c>
      <c r="AO52" s="58">
        <v>0.18</v>
      </c>
      <c r="AP52" s="58">
        <v>2.16</v>
      </c>
      <c r="AQ52" s="58">
        <v>0.8</v>
      </c>
      <c r="AR52" s="15" t="s">
        <v>183</v>
      </c>
      <c r="AS52" s="58">
        <v>0.11</v>
      </c>
      <c r="AT52" s="58" t="s">
        <v>183</v>
      </c>
      <c r="AU52" s="58">
        <v>0.09</v>
      </c>
      <c r="AV52" s="58">
        <v>0.62</v>
      </c>
      <c r="AW52" s="58">
        <v>0.26</v>
      </c>
      <c r="AX52" s="58">
        <v>5.35</v>
      </c>
      <c r="AY52" s="63">
        <v>16.600000000000001</v>
      </c>
      <c r="AZ52" s="82">
        <v>0.03</v>
      </c>
      <c r="BA52" s="82">
        <v>0.59899999999999998</v>
      </c>
      <c r="BB52" s="82">
        <v>0.435</v>
      </c>
      <c r="BC52" s="58">
        <v>1.08</v>
      </c>
      <c r="BD52" s="58">
        <v>2.14</v>
      </c>
      <c r="BE52" s="58">
        <v>1.56</v>
      </c>
      <c r="BF52" s="58">
        <v>8.1300000000000008</v>
      </c>
      <c r="BG52" s="58">
        <v>0.09</v>
      </c>
      <c r="BH52" s="15">
        <v>1.4</v>
      </c>
      <c r="BI52" s="63">
        <v>6.7</v>
      </c>
      <c r="BJ52" s="58">
        <v>0.86</v>
      </c>
      <c r="BK52" s="58">
        <v>0.3</v>
      </c>
      <c r="BL52" s="58" t="s">
        <v>183</v>
      </c>
      <c r="BM52" s="58">
        <v>0.09</v>
      </c>
      <c r="BN52" s="58">
        <v>0.01</v>
      </c>
      <c r="BO52" s="58">
        <v>3</v>
      </c>
      <c r="BP52" s="58">
        <v>1.1200000000000001</v>
      </c>
      <c r="BQ52" s="63">
        <v>17.8</v>
      </c>
      <c r="BR52" s="15" t="s">
        <v>174</v>
      </c>
      <c r="BS52" s="58">
        <v>2.37</v>
      </c>
      <c r="BT52" s="58">
        <v>0.2</v>
      </c>
      <c r="BU52" s="15">
        <v>21.6</v>
      </c>
      <c r="BV52" s="58">
        <v>4.83</v>
      </c>
    </row>
    <row r="53" spans="1:74" s="11" customFormat="1" ht="15" customHeight="1">
      <c r="A53" s="26" t="s">
        <v>150</v>
      </c>
      <c r="B53" s="11" t="s">
        <v>152</v>
      </c>
      <c r="C53" s="26" t="s">
        <v>125</v>
      </c>
      <c r="D53" s="11">
        <v>14</v>
      </c>
      <c r="E53" s="26">
        <v>752359</v>
      </c>
      <c r="F53" s="26">
        <v>5612356</v>
      </c>
      <c r="G53" s="26">
        <v>0.45</v>
      </c>
      <c r="H53" s="26">
        <v>0.75</v>
      </c>
      <c r="I53" s="26" t="s">
        <v>49</v>
      </c>
      <c r="J53" s="26" t="s">
        <v>157</v>
      </c>
      <c r="K53" s="26" t="s">
        <v>54</v>
      </c>
      <c r="L53" s="26">
        <v>2023</v>
      </c>
      <c r="M53" s="58">
        <v>2.06</v>
      </c>
      <c r="N53" s="15">
        <v>2</v>
      </c>
      <c r="O53" s="15">
        <v>40</v>
      </c>
      <c r="P53" s="58">
        <v>0.37</v>
      </c>
      <c r="Q53" s="63">
        <v>31</v>
      </c>
      <c r="R53" s="15">
        <v>33</v>
      </c>
      <c r="S53" s="58">
        <v>2.41</v>
      </c>
      <c r="T53" s="82">
        <v>0.12</v>
      </c>
      <c r="U53" s="15">
        <v>15</v>
      </c>
      <c r="V53" s="15">
        <v>8</v>
      </c>
      <c r="W53" s="82">
        <v>0.61499999999999999</v>
      </c>
      <c r="X53" s="82">
        <v>2.1000000000000001E-2</v>
      </c>
      <c r="Y53" s="82">
        <v>0.14000000000000001</v>
      </c>
      <c r="Z53" s="82">
        <v>0.06</v>
      </c>
      <c r="AA53" s="15">
        <v>44</v>
      </c>
      <c r="AB53" s="15">
        <v>18</v>
      </c>
      <c r="AC53" s="82">
        <v>0.12</v>
      </c>
      <c r="AD53" s="15">
        <v>0.01</v>
      </c>
      <c r="AE53" s="58">
        <v>3.8</v>
      </c>
      <c r="AF53" s="15">
        <v>0.01</v>
      </c>
      <c r="AG53" s="58">
        <v>0.25</v>
      </c>
      <c r="AH53" s="58">
        <v>0.08</v>
      </c>
      <c r="AI53" s="58">
        <v>0.01</v>
      </c>
      <c r="AJ53" s="58">
        <v>3.94</v>
      </c>
      <c r="AK53" s="58">
        <v>0.6</v>
      </c>
      <c r="AL53" s="58">
        <v>13.9</v>
      </c>
      <c r="AM53" s="58">
        <v>0.91</v>
      </c>
      <c r="AN53" s="58">
        <v>0.39</v>
      </c>
      <c r="AO53" s="58">
        <v>0.33</v>
      </c>
      <c r="AP53" s="58">
        <v>2.5</v>
      </c>
      <c r="AQ53" s="58">
        <v>1.44</v>
      </c>
      <c r="AR53" s="15" t="s">
        <v>183</v>
      </c>
      <c r="AS53" s="58">
        <v>0.11</v>
      </c>
      <c r="AT53" s="58" t="s">
        <v>183</v>
      </c>
      <c r="AU53" s="58">
        <v>0.15</v>
      </c>
      <c r="AV53" s="58">
        <v>1.1299999999999999</v>
      </c>
      <c r="AW53" s="58">
        <v>0.54</v>
      </c>
      <c r="AX53" s="58">
        <v>10.3</v>
      </c>
      <c r="AY53" s="63">
        <v>12.5</v>
      </c>
      <c r="AZ53" s="82">
        <v>4.2000000000000003E-2</v>
      </c>
      <c r="BA53" s="82">
        <v>0.82799999999999996</v>
      </c>
      <c r="BB53" s="82">
        <v>0.60399999999999998</v>
      </c>
      <c r="BC53" s="58">
        <v>1.49</v>
      </c>
      <c r="BD53" s="58">
        <v>2.97</v>
      </c>
      <c r="BE53" s="58">
        <v>3.02</v>
      </c>
      <c r="BF53" s="58">
        <v>4.88</v>
      </c>
      <c r="BG53" s="58">
        <v>0.11</v>
      </c>
      <c r="BH53" s="15">
        <v>1.7</v>
      </c>
      <c r="BI53" s="63">
        <v>7.3</v>
      </c>
      <c r="BJ53" s="58">
        <v>1.57</v>
      </c>
      <c r="BK53" s="58">
        <v>0.42</v>
      </c>
      <c r="BL53" s="58" t="s">
        <v>183</v>
      </c>
      <c r="BM53" s="58">
        <v>0.15</v>
      </c>
      <c r="BN53" s="58" t="s">
        <v>183</v>
      </c>
      <c r="BO53" s="58">
        <v>2.58</v>
      </c>
      <c r="BP53" s="58">
        <v>0.83</v>
      </c>
      <c r="BQ53" s="63">
        <v>31.6</v>
      </c>
      <c r="BR53" s="15" t="s">
        <v>174</v>
      </c>
      <c r="BS53" s="58">
        <v>3.86</v>
      </c>
      <c r="BT53" s="58">
        <v>0.28000000000000003</v>
      </c>
      <c r="BU53" s="15">
        <v>19.2</v>
      </c>
      <c r="BV53" s="58">
        <v>4.59</v>
      </c>
    </row>
    <row r="54" spans="1:74" s="11" customFormat="1" ht="15" customHeight="1">
      <c r="A54" s="36" t="s">
        <v>151</v>
      </c>
      <c r="B54" s="14" t="s">
        <v>152</v>
      </c>
      <c r="C54" s="36" t="s">
        <v>126</v>
      </c>
      <c r="D54" s="14">
        <v>14</v>
      </c>
      <c r="E54" s="36">
        <v>752527</v>
      </c>
      <c r="F54" s="36">
        <v>5612418</v>
      </c>
      <c r="G54" s="36">
        <v>0.5</v>
      </c>
      <c r="H54" s="36">
        <v>0.8</v>
      </c>
      <c r="I54" s="36" t="s">
        <v>49</v>
      </c>
      <c r="J54" s="36" t="s">
        <v>157</v>
      </c>
      <c r="K54" s="36" t="s">
        <v>372</v>
      </c>
      <c r="L54" s="36">
        <v>2023</v>
      </c>
      <c r="M54" s="59">
        <v>2.0099999999999998</v>
      </c>
      <c r="N54" s="55" t="s">
        <v>184</v>
      </c>
      <c r="O54" s="55">
        <v>49</v>
      </c>
      <c r="P54" s="59">
        <v>0.56999999999999995</v>
      </c>
      <c r="Q54" s="69">
        <v>19.8</v>
      </c>
      <c r="R54" s="55">
        <v>43</v>
      </c>
      <c r="S54" s="59">
        <v>2.48</v>
      </c>
      <c r="T54" s="83">
        <v>0.26100000000000001</v>
      </c>
      <c r="U54" s="55">
        <v>11</v>
      </c>
      <c r="V54" s="55">
        <v>11</v>
      </c>
      <c r="W54" s="83">
        <v>1.04</v>
      </c>
      <c r="X54" s="83">
        <v>2.7E-2</v>
      </c>
      <c r="Y54" s="83">
        <v>0.15</v>
      </c>
      <c r="Z54" s="83">
        <v>8.1000000000000003E-2</v>
      </c>
      <c r="AA54" s="55">
        <v>101</v>
      </c>
      <c r="AB54" s="55">
        <v>22</v>
      </c>
      <c r="AC54" s="83">
        <v>0.11899999999999999</v>
      </c>
      <c r="AD54" s="55">
        <v>0.02</v>
      </c>
      <c r="AE54" s="59">
        <v>2.79</v>
      </c>
      <c r="AF54" s="55">
        <v>0.01</v>
      </c>
      <c r="AG54" s="59">
        <v>0.18</v>
      </c>
      <c r="AH54" s="59">
        <v>0.14000000000000001</v>
      </c>
      <c r="AI54" s="59">
        <v>0.01</v>
      </c>
      <c r="AJ54" s="59">
        <v>5.44</v>
      </c>
      <c r="AK54" s="59">
        <v>0.94</v>
      </c>
      <c r="AL54" s="59">
        <v>19.7</v>
      </c>
      <c r="AM54" s="59">
        <v>0.57999999999999996</v>
      </c>
      <c r="AN54" s="59">
        <v>0.28000000000000003</v>
      </c>
      <c r="AO54" s="59">
        <v>0.21</v>
      </c>
      <c r="AP54" s="59">
        <v>2.38</v>
      </c>
      <c r="AQ54" s="59">
        <v>0.91</v>
      </c>
      <c r="AR54" s="55" t="s">
        <v>183</v>
      </c>
      <c r="AS54" s="59">
        <v>0.14000000000000001</v>
      </c>
      <c r="AT54" s="59" t="s">
        <v>183</v>
      </c>
      <c r="AU54" s="59">
        <v>0.1</v>
      </c>
      <c r="AV54" s="59">
        <v>0.92</v>
      </c>
      <c r="AW54" s="59">
        <v>0.15</v>
      </c>
      <c r="AX54" s="59">
        <v>6.38</v>
      </c>
      <c r="AY54" s="69">
        <v>22.9</v>
      </c>
      <c r="AZ54" s="83">
        <v>3.1E-2</v>
      </c>
      <c r="BA54" s="83">
        <v>0.67900000000000005</v>
      </c>
      <c r="BB54" s="83">
        <v>0.46200000000000002</v>
      </c>
      <c r="BC54" s="59">
        <v>1.1299999999999999</v>
      </c>
      <c r="BD54" s="59">
        <v>2.2999999999999998</v>
      </c>
      <c r="BE54" s="59">
        <v>1.88</v>
      </c>
      <c r="BF54" s="59">
        <v>10.3</v>
      </c>
      <c r="BG54" s="59">
        <v>0.08</v>
      </c>
      <c r="BH54" s="55">
        <v>1.8</v>
      </c>
      <c r="BI54" s="69">
        <v>4.7</v>
      </c>
      <c r="BJ54" s="59">
        <v>0.94</v>
      </c>
      <c r="BK54" s="59">
        <v>0.28000000000000003</v>
      </c>
      <c r="BL54" s="59" t="s">
        <v>183</v>
      </c>
      <c r="BM54" s="59">
        <v>0.1</v>
      </c>
      <c r="BN54" s="59">
        <v>0.02</v>
      </c>
      <c r="BO54" s="59">
        <v>2.8</v>
      </c>
      <c r="BP54" s="59">
        <v>0.84</v>
      </c>
      <c r="BQ54" s="69">
        <v>22.3</v>
      </c>
      <c r="BR54" s="55" t="s">
        <v>174</v>
      </c>
      <c r="BS54" s="59">
        <v>2.4900000000000002</v>
      </c>
      <c r="BT54" s="59">
        <v>0.22</v>
      </c>
      <c r="BU54" s="55">
        <v>24.6</v>
      </c>
      <c r="BV54" s="59">
        <v>5.2</v>
      </c>
    </row>
    <row r="55" spans="1:74" s="11" customFormat="1" ht="15" customHeight="1">
      <c r="A55" s="88" t="s">
        <v>679</v>
      </c>
      <c r="B55" s="88" t="s">
        <v>152</v>
      </c>
      <c r="C55" s="88" t="str">
        <f>CONCATENATE(A55,"-A01")</f>
        <v>112-24-202-A01</v>
      </c>
      <c r="D55" s="11">
        <v>14</v>
      </c>
      <c r="E55" s="91">
        <v>669595.06231499999</v>
      </c>
      <c r="F55" s="91">
        <v>5714122.9864950003</v>
      </c>
      <c r="G55" s="88">
        <v>0.5</v>
      </c>
      <c r="H55" s="88">
        <v>0.8</v>
      </c>
      <c r="I55" s="88" t="s">
        <v>49</v>
      </c>
      <c r="J55" s="41" t="s">
        <v>156</v>
      </c>
      <c r="K55" s="88" t="s">
        <v>54</v>
      </c>
      <c r="L55" s="88">
        <v>2024</v>
      </c>
      <c r="M55" s="15">
        <v>3.38</v>
      </c>
      <c r="N55" s="15">
        <v>1</v>
      </c>
      <c r="O55" s="15">
        <v>51</v>
      </c>
      <c r="P55" s="15">
        <v>0.51</v>
      </c>
      <c r="Q55" s="15">
        <v>68</v>
      </c>
      <c r="R55" s="15">
        <v>30</v>
      </c>
      <c r="S55" s="15">
        <v>3.37</v>
      </c>
      <c r="T55" s="15">
        <v>0.20599999999999999</v>
      </c>
      <c r="U55" s="15">
        <v>37</v>
      </c>
      <c r="V55" s="15">
        <v>21</v>
      </c>
      <c r="W55" s="15">
        <v>0.78</v>
      </c>
      <c r="X55" s="15">
        <v>2.5999999999999999E-2</v>
      </c>
      <c r="Y55" s="15">
        <v>0.02</v>
      </c>
      <c r="Z55" s="15">
        <v>0.316</v>
      </c>
      <c r="AA55" s="15">
        <v>76</v>
      </c>
      <c r="AB55" s="15">
        <v>17</v>
      </c>
      <c r="AC55" s="15">
        <v>0.26600000000000001</v>
      </c>
      <c r="AD55" s="15">
        <v>0.04</v>
      </c>
      <c r="AE55" s="15" t="s">
        <v>183</v>
      </c>
      <c r="AF55" s="15" t="s">
        <v>183</v>
      </c>
      <c r="AG55" s="15">
        <v>0.33</v>
      </c>
      <c r="AH55" s="15">
        <v>0.14000000000000001</v>
      </c>
      <c r="AI55" s="15">
        <v>0.03</v>
      </c>
      <c r="AJ55" s="15">
        <v>7.36</v>
      </c>
      <c r="AK55" s="15">
        <v>1.1200000000000001</v>
      </c>
      <c r="AL55" s="15">
        <v>31.9</v>
      </c>
      <c r="AM55" s="15">
        <v>1.44</v>
      </c>
      <c r="AN55" s="15">
        <v>0.62</v>
      </c>
      <c r="AO55" s="15">
        <v>0.61</v>
      </c>
      <c r="AP55" s="15">
        <v>5.78</v>
      </c>
      <c r="AQ55" s="15">
        <v>2.72</v>
      </c>
      <c r="AR55" s="15" t="s">
        <v>183</v>
      </c>
      <c r="AS55" s="15">
        <v>0.16</v>
      </c>
      <c r="AT55" s="15">
        <v>0.02</v>
      </c>
      <c r="AU55" s="15">
        <v>0.22</v>
      </c>
      <c r="AV55" s="15">
        <v>1.45</v>
      </c>
      <c r="AW55" s="15">
        <v>2.95</v>
      </c>
      <c r="AX55" s="15">
        <v>24</v>
      </c>
      <c r="AY55" s="15">
        <v>19.3</v>
      </c>
      <c r="AZ55" s="15">
        <v>0.33700000000000002</v>
      </c>
      <c r="BA55" s="15">
        <v>5.71</v>
      </c>
      <c r="BB55" s="15">
        <v>4.87</v>
      </c>
      <c r="BC55" s="15">
        <v>11.9</v>
      </c>
      <c r="BD55" s="15">
        <v>22.8</v>
      </c>
      <c r="BE55" s="15">
        <v>6.76</v>
      </c>
      <c r="BF55" s="15">
        <v>24</v>
      </c>
      <c r="BG55" s="15">
        <v>0.03</v>
      </c>
      <c r="BH55" s="15">
        <v>2.4</v>
      </c>
      <c r="BI55" s="15" t="s">
        <v>174</v>
      </c>
      <c r="BJ55" s="15">
        <v>3.46</v>
      </c>
      <c r="BK55" s="15">
        <v>2</v>
      </c>
      <c r="BL55" s="15" t="s">
        <v>183</v>
      </c>
      <c r="BM55" s="15">
        <v>0.24</v>
      </c>
      <c r="BN55" s="15">
        <v>0.02</v>
      </c>
      <c r="BO55" s="15">
        <v>15.9</v>
      </c>
      <c r="BP55" s="15">
        <v>2.79</v>
      </c>
      <c r="BQ55" s="15">
        <v>58</v>
      </c>
      <c r="BR55" s="15">
        <v>0.2</v>
      </c>
      <c r="BS55" s="15">
        <v>6.18</v>
      </c>
      <c r="BT55" s="15">
        <v>0.49</v>
      </c>
      <c r="BU55" s="15">
        <v>41.9</v>
      </c>
      <c r="BV55" s="15">
        <v>10.1</v>
      </c>
    </row>
    <row r="56" spans="1:74" s="11" customFormat="1" ht="15" customHeight="1">
      <c r="A56" s="88" t="s">
        <v>680</v>
      </c>
      <c r="B56" s="88" t="s">
        <v>152</v>
      </c>
      <c r="C56" s="88" t="str">
        <f t="shared" ref="C56:C72" si="0">CONCATENATE(A56,"-A01")</f>
        <v>112-24-207-A01</v>
      </c>
      <c r="D56" s="11">
        <v>14</v>
      </c>
      <c r="E56" s="91">
        <v>688092.67771299998</v>
      </c>
      <c r="F56" s="91">
        <v>5681457.8512810003</v>
      </c>
      <c r="G56" s="88">
        <v>0.3</v>
      </c>
      <c r="H56" s="88">
        <v>0.4</v>
      </c>
      <c r="I56" s="88" t="s">
        <v>49</v>
      </c>
      <c r="J56" s="41" t="s">
        <v>156</v>
      </c>
      <c r="K56" s="88" t="s">
        <v>54</v>
      </c>
      <c r="L56" s="88">
        <v>2024</v>
      </c>
      <c r="M56" s="15">
        <v>0.91</v>
      </c>
      <c r="N56" s="15" t="s">
        <v>184</v>
      </c>
      <c r="O56" s="15">
        <v>22</v>
      </c>
      <c r="P56" s="15">
        <v>0.42</v>
      </c>
      <c r="Q56" s="15">
        <v>23</v>
      </c>
      <c r="R56" s="15">
        <v>32</v>
      </c>
      <c r="S56" s="15">
        <v>1.92</v>
      </c>
      <c r="T56" s="15">
        <v>5.8999999999999997E-2</v>
      </c>
      <c r="U56" s="15">
        <v>7</v>
      </c>
      <c r="V56" s="15">
        <v>7</v>
      </c>
      <c r="W56" s="15">
        <v>0.51300000000000001</v>
      </c>
      <c r="X56" s="15">
        <v>1.2E-2</v>
      </c>
      <c r="Y56" s="15">
        <v>0.01</v>
      </c>
      <c r="Z56" s="15">
        <v>0.19700000000000001</v>
      </c>
      <c r="AA56" s="15">
        <v>27</v>
      </c>
      <c r="AB56" s="15">
        <v>11</v>
      </c>
      <c r="AC56" s="15">
        <v>9.8000000000000004E-2</v>
      </c>
      <c r="AD56" s="15">
        <v>0.01</v>
      </c>
      <c r="AE56" s="15" t="s">
        <v>183</v>
      </c>
      <c r="AF56" s="15" t="s">
        <v>183</v>
      </c>
      <c r="AG56" s="15">
        <v>0.1</v>
      </c>
      <c r="AH56" s="15">
        <v>7.0000000000000007E-2</v>
      </c>
      <c r="AI56" s="15">
        <v>0.01</v>
      </c>
      <c r="AJ56" s="15">
        <v>3.98</v>
      </c>
      <c r="AK56" s="15">
        <v>0.3</v>
      </c>
      <c r="AL56" s="15">
        <v>7.34</v>
      </c>
      <c r="AM56" s="15">
        <v>0.73</v>
      </c>
      <c r="AN56" s="15">
        <v>0.35</v>
      </c>
      <c r="AO56" s="15">
        <v>0.27</v>
      </c>
      <c r="AP56" s="15">
        <v>2.0099999999999998</v>
      </c>
      <c r="AQ56" s="15">
        <v>1.21</v>
      </c>
      <c r="AR56" s="15" t="s">
        <v>183</v>
      </c>
      <c r="AS56" s="15">
        <v>0.09</v>
      </c>
      <c r="AT56" s="15" t="s">
        <v>183</v>
      </c>
      <c r="AU56" s="15">
        <v>0.12</v>
      </c>
      <c r="AV56" s="15">
        <v>0.47</v>
      </c>
      <c r="AW56" s="15">
        <v>0.76</v>
      </c>
      <c r="AX56" s="15">
        <v>7.88</v>
      </c>
      <c r="AY56" s="15">
        <v>25.6</v>
      </c>
      <c r="AZ56" s="15">
        <v>8.1000000000000003E-2</v>
      </c>
      <c r="BA56" s="15">
        <v>1.42</v>
      </c>
      <c r="BB56" s="15">
        <v>1.17</v>
      </c>
      <c r="BC56" s="15">
        <v>2.94</v>
      </c>
      <c r="BD56" s="15">
        <v>5.61</v>
      </c>
      <c r="BE56" s="15">
        <v>1.97</v>
      </c>
      <c r="BF56" s="15">
        <v>5.53</v>
      </c>
      <c r="BG56" s="15">
        <v>0.01</v>
      </c>
      <c r="BH56" s="15">
        <v>1.1000000000000001</v>
      </c>
      <c r="BI56" s="15" t="s">
        <v>174</v>
      </c>
      <c r="BJ56" s="15">
        <v>1.34</v>
      </c>
      <c r="BK56" s="15">
        <v>1.3</v>
      </c>
      <c r="BL56" s="15" t="s">
        <v>183</v>
      </c>
      <c r="BM56" s="15">
        <v>0.12</v>
      </c>
      <c r="BN56" s="15" t="s">
        <v>183</v>
      </c>
      <c r="BO56" s="15">
        <v>3.74</v>
      </c>
      <c r="BP56" s="15">
        <v>0.5</v>
      </c>
      <c r="BQ56" s="15">
        <v>18.5</v>
      </c>
      <c r="BR56" s="15">
        <v>0.2</v>
      </c>
      <c r="BS56" s="15">
        <v>3.57</v>
      </c>
      <c r="BT56" s="15">
        <v>0.3</v>
      </c>
      <c r="BU56" s="15">
        <v>14</v>
      </c>
      <c r="BV56" s="15">
        <v>5.31</v>
      </c>
    </row>
    <row r="57" spans="1:74" s="11" customFormat="1" ht="15" customHeight="1">
      <c r="A57" s="88" t="s">
        <v>681</v>
      </c>
      <c r="B57" s="88" t="s">
        <v>152</v>
      </c>
      <c r="C57" s="88" t="str">
        <f t="shared" si="0"/>
        <v>112-24-208-A01</v>
      </c>
      <c r="D57" s="11">
        <v>14</v>
      </c>
      <c r="E57" s="91">
        <v>672223.36865299998</v>
      </c>
      <c r="F57" s="91">
        <v>5710401.6164269997</v>
      </c>
      <c r="G57" s="88">
        <v>0.3</v>
      </c>
      <c r="H57" s="88">
        <v>0.4</v>
      </c>
      <c r="I57" s="88" t="s">
        <v>49</v>
      </c>
      <c r="J57" s="41" t="s">
        <v>156</v>
      </c>
      <c r="K57" s="88" t="s">
        <v>372</v>
      </c>
      <c r="L57" s="88">
        <v>2024</v>
      </c>
      <c r="M57" s="15">
        <v>1.32</v>
      </c>
      <c r="N57" s="15">
        <v>3</v>
      </c>
      <c r="O57" s="15">
        <v>14</v>
      </c>
      <c r="P57" s="15">
        <v>0.54</v>
      </c>
      <c r="Q57" s="15">
        <v>40.299999999999997</v>
      </c>
      <c r="R57" s="15">
        <v>20</v>
      </c>
      <c r="S57" s="15">
        <v>3.14</v>
      </c>
      <c r="T57" s="15">
        <v>6.0999999999999999E-2</v>
      </c>
      <c r="U57" s="15">
        <v>15</v>
      </c>
      <c r="V57" s="15">
        <v>9</v>
      </c>
      <c r="W57" s="15">
        <v>0.28399999999999997</v>
      </c>
      <c r="X57" s="15">
        <v>1.0999999999999999E-2</v>
      </c>
      <c r="Y57" s="15">
        <v>0.01</v>
      </c>
      <c r="Z57" s="15">
        <v>0.40600000000000003</v>
      </c>
      <c r="AA57" s="15">
        <v>57</v>
      </c>
      <c r="AB57" s="15">
        <v>10</v>
      </c>
      <c r="AC57" s="15">
        <v>0.14199999999999999</v>
      </c>
      <c r="AD57" s="15">
        <v>0.02</v>
      </c>
      <c r="AE57" s="15" t="s">
        <v>183</v>
      </c>
      <c r="AF57" s="15" t="s">
        <v>183</v>
      </c>
      <c r="AG57" s="15">
        <v>0.17</v>
      </c>
      <c r="AH57" s="15">
        <v>0.09</v>
      </c>
      <c r="AI57" s="15">
        <v>0.02</v>
      </c>
      <c r="AJ57" s="15">
        <v>4.08</v>
      </c>
      <c r="AK57" s="15">
        <v>0.47</v>
      </c>
      <c r="AL57" s="15">
        <v>9.35</v>
      </c>
      <c r="AM57" s="15">
        <v>1.22</v>
      </c>
      <c r="AN57" s="15">
        <v>0.56000000000000005</v>
      </c>
      <c r="AO57" s="15">
        <v>0.48</v>
      </c>
      <c r="AP57" s="15">
        <v>2.78</v>
      </c>
      <c r="AQ57" s="15">
        <v>2.1</v>
      </c>
      <c r="AR57" s="15" t="s">
        <v>183</v>
      </c>
      <c r="AS57" s="15">
        <v>0.08</v>
      </c>
      <c r="AT57" s="15" t="s">
        <v>183</v>
      </c>
      <c r="AU57" s="15">
        <v>0.19</v>
      </c>
      <c r="AV57" s="15">
        <v>0.52</v>
      </c>
      <c r="AW57" s="15">
        <v>2.12</v>
      </c>
      <c r="AX57" s="15">
        <v>15.3</v>
      </c>
      <c r="AY57" s="15">
        <v>11.2</v>
      </c>
      <c r="AZ57" s="15">
        <v>0.16200000000000001</v>
      </c>
      <c r="BA57" s="15">
        <v>2.8</v>
      </c>
      <c r="BB57" s="15">
        <v>2.36</v>
      </c>
      <c r="BC57" s="15">
        <v>5.78</v>
      </c>
      <c r="BD57" s="15">
        <v>11.1</v>
      </c>
      <c r="BE57" s="15">
        <v>3.92</v>
      </c>
      <c r="BF57" s="15">
        <v>6.37</v>
      </c>
      <c r="BG57" s="15">
        <v>0.01</v>
      </c>
      <c r="BH57" s="15">
        <v>1.1000000000000001</v>
      </c>
      <c r="BI57" s="15" t="s">
        <v>174</v>
      </c>
      <c r="BJ57" s="15">
        <v>2.58</v>
      </c>
      <c r="BK57" s="15">
        <v>2.09</v>
      </c>
      <c r="BL57" s="15" t="s">
        <v>183</v>
      </c>
      <c r="BM57" s="15">
        <v>0.21</v>
      </c>
      <c r="BN57" s="15" t="s">
        <v>183</v>
      </c>
      <c r="BO57" s="15">
        <v>7.98</v>
      </c>
      <c r="BP57" s="15">
        <v>2.2000000000000002</v>
      </c>
      <c r="BQ57" s="15">
        <v>34.799999999999997</v>
      </c>
      <c r="BR57" s="15">
        <v>0.2</v>
      </c>
      <c r="BS57" s="15">
        <v>5.57</v>
      </c>
      <c r="BT57" s="15">
        <v>0.46</v>
      </c>
      <c r="BU57" s="15">
        <v>17.399999999999999</v>
      </c>
      <c r="BV57" s="15">
        <v>5.21</v>
      </c>
    </row>
    <row r="58" spans="1:74" s="11" customFormat="1" ht="15" customHeight="1">
      <c r="A58" s="88" t="s">
        <v>682</v>
      </c>
      <c r="B58" s="88" t="s">
        <v>152</v>
      </c>
      <c r="C58" s="88" t="str">
        <f t="shared" si="0"/>
        <v>112-24-211-A01</v>
      </c>
      <c r="D58" s="11">
        <v>14</v>
      </c>
      <c r="E58" s="91">
        <v>663266.00369699998</v>
      </c>
      <c r="F58" s="91">
        <v>5722338.9586929996</v>
      </c>
      <c r="G58" s="88">
        <v>1.2</v>
      </c>
      <c r="H58" s="88">
        <v>1.4</v>
      </c>
      <c r="I58" s="88" t="s">
        <v>49</v>
      </c>
      <c r="J58" s="41" t="s">
        <v>156</v>
      </c>
      <c r="K58" s="88" t="s">
        <v>54</v>
      </c>
      <c r="L58" s="88">
        <v>2024</v>
      </c>
      <c r="M58" s="15">
        <v>1.05</v>
      </c>
      <c r="N58" s="15" t="s">
        <v>184</v>
      </c>
      <c r="O58" s="15">
        <v>24</v>
      </c>
      <c r="P58" s="15">
        <v>0.57999999999999996</v>
      </c>
      <c r="Q58" s="15">
        <v>39.700000000000003</v>
      </c>
      <c r="R58" s="15">
        <v>21</v>
      </c>
      <c r="S58" s="15">
        <v>2.64</v>
      </c>
      <c r="T58" s="15">
        <v>0.13400000000000001</v>
      </c>
      <c r="U58" s="15">
        <v>22</v>
      </c>
      <c r="V58" s="15">
        <v>11</v>
      </c>
      <c r="W58" s="15">
        <v>0.44900000000000001</v>
      </c>
      <c r="X58" s="15">
        <v>1.4E-2</v>
      </c>
      <c r="Y58" s="15">
        <v>0.02</v>
      </c>
      <c r="Z58" s="15">
        <v>0.26400000000000001</v>
      </c>
      <c r="AA58" s="15">
        <v>31</v>
      </c>
      <c r="AB58" s="15">
        <v>17</v>
      </c>
      <c r="AC58" s="15">
        <v>0.16600000000000001</v>
      </c>
      <c r="AD58" s="15">
        <v>0.02</v>
      </c>
      <c r="AE58" s="15" t="s">
        <v>183</v>
      </c>
      <c r="AF58" s="15" t="s">
        <v>183</v>
      </c>
      <c r="AG58" s="15">
        <v>0.13</v>
      </c>
      <c r="AH58" s="15">
        <v>0.08</v>
      </c>
      <c r="AI58" s="15">
        <v>0.02</v>
      </c>
      <c r="AJ58" s="15">
        <v>3.31</v>
      </c>
      <c r="AK58" s="15">
        <v>0.67</v>
      </c>
      <c r="AL58" s="15">
        <v>6.6</v>
      </c>
      <c r="AM58" s="15">
        <v>1.1599999999999999</v>
      </c>
      <c r="AN58" s="15">
        <v>0.53</v>
      </c>
      <c r="AO58" s="15">
        <v>0.5</v>
      </c>
      <c r="AP58" s="15">
        <v>2.86</v>
      </c>
      <c r="AQ58" s="15">
        <v>2.1</v>
      </c>
      <c r="AR58" s="15" t="s">
        <v>183</v>
      </c>
      <c r="AS58" s="15">
        <v>0.16</v>
      </c>
      <c r="AT58" s="15" t="s">
        <v>183</v>
      </c>
      <c r="AU58" s="15">
        <v>0.18</v>
      </c>
      <c r="AV58" s="15">
        <v>0.86</v>
      </c>
      <c r="AW58" s="15">
        <v>1.28</v>
      </c>
      <c r="AX58" s="15">
        <v>17</v>
      </c>
      <c r="AY58" s="15">
        <v>10.7</v>
      </c>
      <c r="AZ58" s="15">
        <v>0.17</v>
      </c>
      <c r="BA58" s="15">
        <v>2.9</v>
      </c>
      <c r="BB58" s="15">
        <v>2.46</v>
      </c>
      <c r="BC58" s="15">
        <v>6.05</v>
      </c>
      <c r="BD58" s="15">
        <v>11.6</v>
      </c>
      <c r="BE58" s="15">
        <v>4.4800000000000004</v>
      </c>
      <c r="BF58" s="15">
        <v>31.6</v>
      </c>
      <c r="BG58" s="15">
        <v>0.01</v>
      </c>
      <c r="BH58" s="15">
        <v>1.5</v>
      </c>
      <c r="BI58" s="15" t="s">
        <v>174</v>
      </c>
      <c r="BJ58" s="15">
        <v>2.65</v>
      </c>
      <c r="BK58" s="15">
        <v>3.13</v>
      </c>
      <c r="BL58" s="15" t="s">
        <v>183</v>
      </c>
      <c r="BM58" s="15">
        <v>0.19</v>
      </c>
      <c r="BN58" s="15" t="s">
        <v>183</v>
      </c>
      <c r="BO58" s="15">
        <v>6.47</v>
      </c>
      <c r="BP58" s="15">
        <v>0.88</v>
      </c>
      <c r="BQ58" s="15">
        <v>29</v>
      </c>
      <c r="BR58" s="15" t="s">
        <v>174</v>
      </c>
      <c r="BS58" s="15">
        <v>5.58</v>
      </c>
      <c r="BT58" s="15">
        <v>0.45</v>
      </c>
      <c r="BU58" s="15">
        <v>25.3</v>
      </c>
      <c r="BV58" s="15">
        <v>7.97</v>
      </c>
    </row>
    <row r="59" spans="1:74" s="11" customFormat="1" ht="15" customHeight="1">
      <c r="A59" s="88" t="s">
        <v>683</v>
      </c>
      <c r="B59" s="88" t="s">
        <v>152</v>
      </c>
      <c r="C59" s="88" t="str">
        <f t="shared" si="0"/>
        <v>112-24-213-A01</v>
      </c>
      <c r="D59" s="11">
        <v>14</v>
      </c>
      <c r="E59" s="91">
        <v>683171.317392</v>
      </c>
      <c r="F59" s="91">
        <v>5689850.4290540004</v>
      </c>
      <c r="G59" s="88">
        <v>0.8</v>
      </c>
      <c r="H59" s="88">
        <v>0.9</v>
      </c>
      <c r="I59" s="88" t="s">
        <v>49</v>
      </c>
      <c r="J59" s="41" t="s">
        <v>156</v>
      </c>
      <c r="K59" s="88" t="s">
        <v>54</v>
      </c>
      <c r="L59" s="88">
        <v>2024</v>
      </c>
      <c r="M59" s="15">
        <v>3.04</v>
      </c>
      <c r="N59" s="15" t="s">
        <v>184</v>
      </c>
      <c r="O59" s="15">
        <v>87</v>
      </c>
      <c r="P59" s="15">
        <v>0.81</v>
      </c>
      <c r="Q59" s="15">
        <v>45.6</v>
      </c>
      <c r="R59" s="15">
        <v>82</v>
      </c>
      <c r="S59" s="15">
        <v>3.44</v>
      </c>
      <c r="T59" s="15">
        <v>0.37</v>
      </c>
      <c r="U59" s="15">
        <v>26</v>
      </c>
      <c r="V59" s="15">
        <v>43</v>
      </c>
      <c r="W59" s="15">
        <v>1.67</v>
      </c>
      <c r="X59" s="15">
        <v>3.5999999999999997E-2</v>
      </c>
      <c r="Y59" s="15">
        <v>0.03</v>
      </c>
      <c r="Z59" s="15">
        <v>0.315</v>
      </c>
      <c r="AA59" s="15">
        <v>50</v>
      </c>
      <c r="AB59" s="15">
        <v>19</v>
      </c>
      <c r="AC59" s="15">
        <v>0.221</v>
      </c>
      <c r="AD59" s="15">
        <v>0.02</v>
      </c>
      <c r="AE59" s="15" t="s">
        <v>183</v>
      </c>
      <c r="AF59" s="15" t="s">
        <v>183</v>
      </c>
      <c r="AG59" s="15">
        <v>0.28999999999999998</v>
      </c>
      <c r="AH59" s="15">
        <v>0.23</v>
      </c>
      <c r="AI59" s="15">
        <v>0.02</v>
      </c>
      <c r="AJ59" s="15">
        <v>10.1</v>
      </c>
      <c r="AK59" s="15">
        <v>2.2000000000000002</v>
      </c>
      <c r="AL59" s="15">
        <v>28.2</v>
      </c>
      <c r="AM59" s="15">
        <v>1.27</v>
      </c>
      <c r="AN59" s="15">
        <v>0.57999999999999996</v>
      </c>
      <c r="AO59" s="15">
        <v>0.68</v>
      </c>
      <c r="AP59" s="15">
        <v>5.9</v>
      </c>
      <c r="AQ59" s="15">
        <v>2.58</v>
      </c>
      <c r="AR59" s="15" t="s">
        <v>183</v>
      </c>
      <c r="AS59" s="15">
        <v>0.13</v>
      </c>
      <c r="AT59" s="15" t="s">
        <v>183</v>
      </c>
      <c r="AU59" s="15">
        <v>0.2</v>
      </c>
      <c r="AV59" s="15">
        <v>0.88</v>
      </c>
      <c r="AW59" s="15">
        <v>0.87</v>
      </c>
      <c r="AX59" s="15">
        <v>21.6</v>
      </c>
      <c r="AY59" s="15">
        <v>43.4</v>
      </c>
      <c r="AZ59" s="15">
        <v>0.14799999999999999</v>
      </c>
      <c r="BA59" s="15">
        <v>2.82</v>
      </c>
      <c r="BB59" s="15">
        <v>2.19</v>
      </c>
      <c r="BC59" s="15">
        <v>5.45</v>
      </c>
      <c r="BD59" s="15">
        <v>10.6</v>
      </c>
      <c r="BE59" s="15">
        <v>5.56</v>
      </c>
      <c r="BF59" s="15">
        <v>32.9</v>
      </c>
      <c r="BG59" s="15">
        <v>0.02</v>
      </c>
      <c r="BH59" s="15">
        <v>3.3</v>
      </c>
      <c r="BI59" s="15" t="s">
        <v>174</v>
      </c>
      <c r="BJ59" s="15">
        <v>3.36</v>
      </c>
      <c r="BK59" s="15">
        <v>3.15</v>
      </c>
      <c r="BL59" s="15" t="s">
        <v>183</v>
      </c>
      <c r="BM59" s="15">
        <v>0.22</v>
      </c>
      <c r="BN59" s="15">
        <v>0.01</v>
      </c>
      <c r="BO59" s="15">
        <v>8.59</v>
      </c>
      <c r="BP59" s="15">
        <v>1.25</v>
      </c>
      <c r="BQ59" s="15">
        <v>50.4</v>
      </c>
      <c r="BR59" s="15">
        <v>0.2</v>
      </c>
      <c r="BS59" s="15">
        <v>5.98</v>
      </c>
      <c r="BT59" s="15">
        <v>0.47</v>
      </c>
      <c r="BU59" s="15">
        <v>46.6</v>
      </c>
      <c r="BV59" s="15">
        <v>8.48</v>
      </c>
    </row>
    <row r="60" spans="1:74" s="11" customFormat="1" ht="15" customHeight="1">
      <c r="A60" s="88" t="s">
        <v>684</v>
      </c>
      <c r="B60" s="88" t="s">
        <v>152</v>
      </c>
      <c r="C60" s="88" t="str">
        <f t="shared" si="0"/>
        <v>112-24-214-A01</v>
      </c>
      <c r="D60" s="11">
        <v>14</v>
      </c>
      <c r="E60" s="91">
        <v>686875.76381899999</v>
      </c>
      <c r="F60" s="91">
        <v>5684405.7696730001</v>
      </c>
      <c r="G60" s="88">
        <v>1.1000000000000001</v>
      </c>
      <c r="H60" s="88">
        <v>1.3</v>
      </c>
      <c r="I60" s="88" t="s">
        <v>49</v>
      </c>
      <c r="J60" s="41" t="s">
        <v>156</v>
      </c>
      <c r="K60" s="88" t="s">
        <v>54</v>
      </c>
      <c r="L60" s="88">
        <v>2024</v>
      </c>
      <c r="M60" s="15">
        <v>0.78</v>
      </c>
      <c r="N60" s="15">
        <v>2</v>
      </c>
      <c r="O60" s="15">
        <v>25</v>
      </c>
      <c r="P60" s="15">
        <v>0.56999999999999995</v>
      </c>
      <c r="Q60" s="15">
        <v>58.5</v>
      </c>
      <c r="R60" s="15">
        <v>27</v>
      </c>
      <c r="S60" s="15">
        <v>2.62</v>
      </c>
      <c r="T60" s="15">
        <v>0.09</v>
      </c>
      <c r="U60" s="15">
        <v>33</v>
      </c>
      <c r="V60" s="15">
        <v>8</v>
      </c>
      <c r="W60" s="15">
        <v>0.432</v>
      </c>
      <c r="X60" s="15">
        <v>2.1999999999999999E-2</v>
      </c>
      <c r="Y60" s="15">
        <v>0.02</v>
      </c>
      <c r="Z60" s="15">
        <v>0.25</v>
      </c>
      <c r="AA60" s="15">
        <v>34</v>
      </c>
      <c r="AB60" s="15">
        <v>13</v>
      </c>
      <c r="AC60" s="15">
        <v>0.13300000000000001</v>
      </c>
      <c r="AD60" s="15">
        <v>0.03</v>
      </c>
      <c r="AE60" s="15" t="s">
        <v>183</v>
      </c>
      <c r="AF60" s="15" t="s">
        <v>183</v>
      </c>
      <c r="AG60" s="15">
        <v>0.12</v>
      </c>
      <c r="AH60" s="15">
        <v>0.12</v>
      </c>
      <c r="AI60" s="15">
        <v>0.02</v>
      </c>
      <c r="AJ60" s="15">
        <v>4.68</v>
      </c>
      <c r="AK60" s="15">
        <v>0.51</v>
      </c>
      <c r="AL60" s="15">
        <v>13.3</v>
      </c>
      <c r="AM60" s="15">
        <v>1.45</v>
      </c>
      <c r="AN60" s="15">
        <v>0.67</v>
      </c>
      <c r="AO60" s="15">
        <v>0.64</v>
      </c>
      <c r="AP60" s="15">
        <v>2.64</v>
      </c>
      <c r="AQ60" s="15">
        <v>2.74</v>
      </c>
      <c r="AR60" s="15" t="s">
        <v>183</v>
      </c>
      <c r="AS60" s="15">
        <v>0.13</v>
      </c>
      <c r="AT60" s="15" t="s">
        <v>183</v>
      </c>
      <c r="AU60" s="15">
        <v>0.23</v>
      </c>
      <c r="AV60" s="15">
        <v>0.71</v>
      </c>
      <c r="AW60" s="15">
        <v>1.17</v>
      </c>
      <c r="AX60" s="15">
        <v>24.3</v>
      </c>
      <c r="AY60" s="15">
        <v>13.4</v>
      </c>
      <c r="AZ60" s="15">
        <v>0.16700000000000001</v>
      </c>
      <c r="BA60" s="15">
        <v>2.93</v>
      </c>
      <c r="BB60" s="15">
        <v>2.42</v>
      </c>
      <c r="BC60" s="15">
        <v>5.94</v>
      </c>
      <c r="BD60" s="15">
        <v>11.4</v>
      </c>
      <c r="BE60" s="15">
        <v>6.6</v>
      </c>
      <c r="BF60" s="15">
        <v>8.06</v>
      </c>
      <c r="BG60" s="15">
        <v>0.02</v>
      </c>
      <c r="BH60" s="15">
        <v>1.4</v>
      </c>
      <c r="BI60" s="15" t="s">
        <v>174</v>
      </c>
      <c r="BJ60" s="15">
        <v>3.61</v>
      </c>
      <c r="BK60" s="15">
        <v>5.18</v>
      </c>
      <c r="BL60" s="15" t="s">
        <v>183</v>
      </c>
      <c r="BM60" s="15">
        <v>0.24</v>
      </c>
      <c r="BN60" s="15" t="s">
        <v>183</v>
      </c>
      <c r="BO60" s="15">
        <v>6.12</v>
      </c>
      <c r="BP60" s="15">
        <v>0.96</v>
      </c>
      <c r="BQ60" s="15">
        <v>30.3</v>
      </c>
      <c r="BR60" s="15">
        <v>0.3</v>
      </c>
      <c r="BS60" s="15">
        <v>6.76</v>
      </c>
      <c r="BT60" s="15">
        <v>0.56000000000000005</v>
      </c>
      <c r="BU60" s="15">
        <v>18.399999999999999</v>
      </c>
      <c r="BV60" s="15">
        <v>7.34</v>
      </c>
    </row>
    <row r="61" spans="1:74" s="11" customFormat="1" ht="15" customHeight="1">
      <c r="A61" s="88" t="s">
        <v>685</v>
      </c>
      <c r="B61" s="88" t="s">
        <v>152</v>
      </c>
      <c r="C61" s="88" t="str">
        <f t="shared" si="0"/>
        <v>112-24-215-A01</v>
      </c>
      <c r="D61" s="11">
        <v>14</v>
      </c>
      <c r="E61" s="91">
        <v>669754.47321099997</v>
      </c>
      <c r="F61" s="91">
        <v>5714315.4449880002</v>
      </c>
      <c r="G61" s="88">
        <v>0.5</v>
      </c>
      <c r="H61" s="88">
        <v>0.7</v>
      </c>
      <c r="I61" s="88" t="s">
        <v>49</v>
      </c>
      <c r="J61" s="41" t="s">
        <v>156</v>
      </c>
      <c r="K61" s="88" t="s">
        <v>54</v>
      </c>
      <c r="L61" s="88">
        <v>2024</v>
      </c>
      <c r="M61" s="15">
        <v>2.14</v>
      </c>
      <c r="N61" s="15">
        <v>1</v>
      </c>
      <c r="O61" s="15">
        <v>45</v>
      </c>
      <c r="P61" s="15">
        <v>0.56999999999999995</v>
      </c>
      <c r="Q61" s="15">
        <v>52.7</v>
      </c>
      <c r="R61" s="15">
        <v>19</v>
      </c>
      <c r="S61" s="15">
        <v>3.08</v>
      </c>
      <c r="T61" s="15">
        <v>0.154</v>
      </c>
      <c r="U61" s="15">
        <v>24</v>
      </c>
      <c r="V61" s="15">
        <v>19</v>
      </c>
      <c r="W61" s="15">
        <v>0.48899999999999999</v>
      </c>
      <c r="X61" s="15">
        <v>1.7999999999999999E-2</v>
      </c>
      <c r="Y61" s="15">
        <v>0.02</v>
      </c>
      <c r="Z61" s="15">
        <v>0.35899999999999999</v>
      </c>
      <c r="AA61" s="15">
        <v>83</v>
      </c>
      <c r="AB61" s="15">
        <v>15</v>
      </c>
      <c r="AC61" s="15">
        <v>0.17100000000000001</v>
      </c>
      <c r="AD61" s="15">
        <v>0.04</v>
      </c>
      <c r="AE61" s="15" t="s">
        <v>183</v>
      </c>
      <c r="AF61" s="15" t="s">
        <v>183</v>
      </c>
      <c r="AG61" s="15">
        <v>0.28000000000000003</v>
      </c>
      <c r="AH61" s="15">
        <v>0.1</v>
      </c>
      <c r="AI61" s="15">
        <v>0.03</v>
      </c>
      <c r="AJ61" s="15">
        <v>6.47</v>
      </c>
      <c r="AK61" s="15">
        <v>0.77</v>
      </c>
      <c r="AL61" s="15">
        <v>10.199999999999999</v>
      </c>
      <c r="AM61" s="15">
        <v>1.4</v>
      </c>
      <c r="AN61" s="15">
        <v>0.63</v>
      </c>
      <c r="AO61" s="15">
        <v>0.6</v>
      </c>
      <c r="AP61" s="15">
        <v>3.95</v>
      </c>
      <c r="AQ61" s="15">
        <v>2.59</v>
      </c>
      <c r="AR61" s="15" t="s">
        <v>183</v>
      </c>
      <c r="AS61" s="15">
        <v>0.13</v>
      </c>
      <c r="AT61" s="15">
        <v>0.01</v>
      </c>
      <c r="AU61" s="15">
        <v>0.22</v>
      </c>
      <c r="AV61" s="15">
        <v>0.55000000000000004</v>
      </c>
      <c r="AW61" s="15">
        <v>2.42</v>
      </c>
      <c r="AX61" s="15">
        <v>21.3</v>
      </c>
      <c r="AY61" s="15">
        <v>12</v>
      </c>
      <c r="AZ61" s="15">
        <v>0.13400000000000001</v>
      </c>
      <c r="BA61" s="15">
        <v>2.48</v>
      </c>
      <c r="BB61" s="15">
        <v>1.99</v>
      </c>
      <c r="BC61" s="15">
        <v>5.01</v>
      </c>
      <c r="BD61" s="15">
        <v>9.6</v>
      </c>
      <c r="BE61" s="15">
        <v>5.79</v>
      </c>
      <c r="BF61" s="15">
        <v>21.1</v>
      </c>
      <c r="BG61" s="15">
        <v>0.01</v>
      </c>
      <c r="BH61" s="15">
        <v>1.8</v>
      </c>
      <c r="BI61" s="15" t="s">
        <v>174</v>
      </c>
      <c r="BJ61" s="15">
        <v>3.27</v>
      </c>
      <c r="BK61" s="15">
        <v>1.92</v>
      </c>
      <c r="BL61" s="15" t="s">
        <v>183</v>
      </c>
      <c r="BM61" s="15">
        <v>0.23</v>
      </c>
      <c r="BN61" s="15">
        <v>0.01</v>
      </c>
      <c r="BO61" s="15">
        <v>8.9</v>
      </c>
      <c r="BP61" s="15">
        <v>1.1599999999999999</v>
      </c>
      <c r="BQ61" s="15">
        <v>31.4</v>
      </c>
      <c r="BR61" s="15">
        <v>0.1</v>
      </c>
      <c r="BS61" s="15">
        <v>6.2</v>
      </c>
      <c r="BT61" s="15">
        <v>0.53</v>
      </c>
      <c r="BU61" s="15">
        <v>30.1</v>
      </c>
      <c r="BV61" s="15">
        <v>7.27</v>
      </c>
    </row>
    <row r="62" spans="1:74" s="11" customFormat="1" ht="15" customHeight="1">
      <c r="A62" s="88" t="s">
        <v>686</v>
      </c>
      <c r="B62" s="88" t="s">
        <v>152</v>
      </c>
      <c r="C62" s="88" t="str">
        <f t="shared" si="0"/>
        <v>112-24-218-A01</v>
      </c>
      <c r="D62" s="11">
        <v>14</v>
      </c>
      <c r="E62" s="91">
        <v>669974.41454599996</v>
      </c>
      <c r="F62" s="91">
        <v>5714153.0586249996</v>
      </c>
      <c r="G62" s="88">
        <v>0.3</v>
      </c>
      <c r="H62" s="88">
        <v>0.6</v>
      </c>
      <c r="I62" s="26" t="s">
        <v>369</v>
      </c>
      <c r="J62" s="41" t="s">
        <v>156</v>
      </c>
      <c r="K62" s="88" t="s">
        <v>372</v>
      </c>
      <c r="L62" s="88">
        <v>2024</v>
      </c>
      <c r="M62" s="15">
        <v>4.2699999999999996</v>
      </c>
      <c r="N62" s="15">
        <v>3</v>
      </c>
      <c r="O62" s="15">
        <v>80</v>
      </c>
      <c r="P62" s="15">
        <v>0.34</v>
      </c>
      <c r="Q62" s="15">
        <v>47.7</v>
      </c>
      <c r="R62" s="15">
        <v>31</v>
      </c>
      <c r="S62" s="15">
        <v>4.54</v>
      </c>
      <c r="T62" s="15">
        <v>9.6000000000000002E-2</v>
      </c>
      <c r="U62" s="15">
        <v>24</v>
      </c>
      <c r="V62" s="15">
        <v>48</v>
      </c>
      <c r="W62" s="15">
        <v>0.93500000000000005</v>
      </c>
      <c r="X62" s="15">
        <v>0.03</v>
      </c>
      <c r="Y62" s="15">
        <v>0.02</v>
      </c>
      <c r="Z62" s="15">
        <v>0.20100000000000001</v>
      </c>
      <c r="AA62" s="15">
        <v>171</v>
      </c>
      <c r="AB62" s="15">
        <v>19</v>
      </c>
      <c r="AC62" s="15">
        <v>0.23200000000000001</v>
      </c>
      <c r="AD62" s="15">
        <v>0.09</v>
      </c>
      <c r="AE62" s="15" t="s">
        <v>183</v>
      </c>
      <c r="AF62" s="15" t="s">
        <v>183</v>
      </c>
      <c r="AG62" s="15">
        <v>0.51</v>
      </c>
      <c r="AH62" s="15">
        <v>0.2</v>
      </c>
      <c r="AI62" s="15">
        <v>0.06</v>
      </c>
      <c r="AJ62" s="15">
        <v>10.199999999999999</v>
      </c>
      <c r="AK62" s="15">
        <v>1.65</v>
      </c>
      <c r="AL62" s="15">
        <v>13.9</v>
      </c>
      <c r="AM62" s="15">
        <v>1.0900000000000001</v>
      </c>
      <c r="AN62" s="15">
        <v>0.47</v>
      </c>
      <c r="AO62" s="15">
        <v>0.49</v>
      </c>
      <c r="AP62" s="15">
        <v>8.27</v>
      </c>
      <c r="AQ62" s="15">
        <v>2.09</v>
      </c>
      <c r="AR62" s="15" t="s">
        <v>183</v>
      </c>
      <c r="AS62" s="15">
        <v>0.1</v>
      </c>
      <c r="AT62" s="15">
        <v>0.04</v>
      </c>
      <c r="AU62" s="15">
        <v>0.16</v>
      </c>
      <c r="AV62" s="15">
        <v>1.75</v>
      </c>
      <c r="AW62" s="15">
        <v>3.27</v>
      </c>
      <c r="AX62" s="15">
        <v>18.8</v>
      </c>
      <c r="AY62" s="15">
        <v>19.7</v>
      </c>
      <c r="AZ62" s="15">
        <v>0.503</v>
      </c>
      <c r="BA62" s="15">
        <v>7.96</v>
      </c>
      <c r="BB62" s="15">
        <v>7.29</v>
      </c>
      <c r="BC62" s="15">
        <v>19.600000000000001</v>
      </c>
      <c r="BD62" s="15">
        <v>35.4</v>
      </c>
      <c r="BE62" s="15">
        <v>5.08</v>
      </c>
      <c r="BF62" s="15">
        <v>21.6</v>
      </c>
      <c r="BG62" s="15">
        <v>0.04</v>
      </c>
      <c r="BH62" s="15">
        <v>2.4</v>
      </c>
      <c r="BI62" s="15" t="s">
        <v>174</v>
      </c>
      <c r="BJ62" s="15">
        <v>2.76</v>
      </c>
      <c r="BK62" s="15">
        <v>3.66</v>
      </c>
      <c r="BL62" s="15" t="s">
        <v>183</v>
      </c>
      <c r="BM62" s="15">
        <v>0.18</v>
      </c>
      <c r="BN62" s="15">
        <v>0.03</v>
      </c>
      <c r="BO62" s="15">
        <v>7.55</v>
      </c>
      <c r="BP62" s="15">
        <v>1.35</v>
      </c>
      <c r="BQ62" s="15">
        <v>58</v>
      </c>
      <c r="BR62" s="15">
        <v>0.2</v>
      </c>
      <c r="BS62" s="15">
        <v>4.84</v>
      </c>
      <c r="BT62" s="15">
        <v>0.35</v>
      </c>
      <c r="BU62" s="15">
        <v>84.1</v>
      </c>
      <c r="BV62" s="15">
        <v>4.8899999999999997</v>
      </c>
    </row>
    <row r="63" spans="1:74" s="11" customFormat="1" ht="15" customHeight="1">
      <c r="A63" s="88" t="s">
        <v>687</v>
      </c>
      <c r="B63" s="88" t="s">
        <v>152</v>
      </c>
      <c r="C63" s="88" t="str">
        <f t="shared" si="0"/>
        <v>112-24-219-A01</v>
      </c>
      <c r="D63" s="11">
        <v>14</v>
      </c>
      <c r="E63" s="91">
        <v>669997.44765700004</v>
      </c>
      <c r="F63" s="91">
        <v>5713915.2801679997</v>
      </c>
      <c r="G63" s="88">
        <v>0.6</v>
      </c>
      <c r="H63" s="88">
        <v>1</v>
      </c>
      <c r="I63" s="88" t="s">
        <v>49</v>
      </c>
      <c r="J63" s="41" t="s">
        <v>156</v>
      </c>
      <c r="K63" s="88" t="s">
        <v>372</v>
      </c>
      <c r="L63" s="88">
        <v>2024</v>
      </c>
      <c r="M63" s="15">
        <v>2.17</v>
      </c>
      <c r="N63" s="15">
        <v>3</v>
      </c>
      <c r="O63" s="15">
        <v>47</v>
      </c>
      <c r="P63" s="15">
        <v>0.35</v>
      </c>
      <c r="Q63" s="15">
        <v>52.7</v>
      </c>
      <c r="R63" s="15">
        <v>18</v>
      </c>
      <c r="S63" s="15">
        <v>2.48</v>
      </c>
      <c r="T63" s="15">
        <v>5.6000000000000001E-2</v>
      </c>
      <c r="U63" s="15">
        <v>30</v>
      </c>
      <c r="V63" s="15">
        <v>18</v>
      </c>
      <c r="W63" s="15">
        <v>0.44700000000000001</v>
      </c>
      <c r="X63" s="15">
        <v>1.2999999999999999E-2</v>
      </c>
      <c r="Y63" s="15">
        <v>0.01</v>
      </c>
      <c r="Z63" s="15">
        <v>0.218</v>
      </c>
      <c r="AA63" s="15">
        <v>45</v>
      </c>
      <c r="AB63" s="15">
        <v>11</v>
      </c>
      <c r="AC63" s="15">
        <v>0.23300000000000001</v>
      </c>
      <c r="AD63" s="15">
        <v>0.04</v>
      </c>
      <c r="AE63" s="15" t="s">
        <v>183</v>
      </c>
      <c r="AF63" s="15" t="s">
        <v>183</v>
      </c>
      <c r="AG63" s="15">
        <v>0.26</v>
      </c>
      <c r="AH63" s="15">
        <v>0.1</v>
      </c>
      <c r="AI63" s="15">
        <v>0.02</v>
      </c>
      <c r="AJ63" s="15">
        <v>4.12</v>
      </c>
      <c r="AK63" s="15">
        <v>0.72</v>
      </c>
      <c r="AL63" s="15">
        <v>14</v>
      </c>
      <c r="AM63" s="15">
        <v>1.1499999999999999</v>
      </c>
      <c r="AN63" s="15">
        <v>0.5</v>
      </c>
      <c r="AO63" s="15">
        <v>0.51</v>
      </c>
      <c r="AP63" s="15">
        <v>4.13</v>
      </c>
      <c r="AQ63" s="15">
        <v>2.2999999999999998</v>
      </c>
      <c r="AR63" s="15" t="s">
        <v>183</v>
      </c>
      <c r="AS63" s="15">
        <v>0.14000000000000001</v>
      </c>
      <c r="AT63" s="15" t="s">
        <v>183</v>
      </c>
      <c r="AU63" s="15">
        <v>0.18</v>
      </c>
      <c r="AV63" s="15">
        <v>0.88</v>
      </c>
      <c r="AW63" s="15">
        <v>2.98</v>
      </c>
      <c r="AX63" s="15">
        <v>20.8</v>
      </c>
      <c r="AY63" s="15">
        <v>9.83</v>
      </c>
      <c r="AZ63" s="15">
        <v>0.14799999999999999</v>
      </c>
      <c r="BA63" s="15">
        <v>2.63</v>
      </c>
      <c r="BB63" s="15">
        <v>2.12</v>
      </c>
      <c r="BC63" s="15">
        <v>5.38</v>
      </c>
      <c r="BD63" s="15">
        <v>10.3</v>
      </c>
      <c r="BE63" s="15">
        <v>5.75</v>
      </c>
      <c r="BF63" s="15">
        <v>8.25</v>
      </c>
      <c r="BG63" s="15">
        <v>0.02</v>
      </c>
      <c r="BH63" s="15">
        <v>1.5</v>
      </c>
      <c r="BI63" s="15" t="s">
        <v>174</v>
      </c>
      <c r="BJ63" s="15">
        <v>2.92</v>
      </c>
      <c r="BK63" s="15">
        <v>1.76</v>
      </c>
      <c r="BL63" s="15" t="s">
        <v>183</v>
      </c>
      <c r="BM63" s="15">
        <v>0.19</v>
      </c>
      <c r="BN63" s="15">
        <v>0.01</v>
      </c>
      <c r="BO63" s="15">
        <v>9.73</v>
      </c>
      <c r="BP63" s="15">
        <v>1.32</v>
      </c>
      <c r="BQ63" s="15">
        <v>29.6</v>
      </c>
      <c r="BR63" s="15">
        <v>0.1</v>
      </c>
      <c r="BS63" s="15">
        <v>5.59</v>
      </c>
      <c r="BT63" s="15">
        <v>0.37</v>
      </c>
      <c r="BU63" s="15">
        <v>25.3</v>
      </c>
      <c r="BV63" s="15">
        <v>7.68</v>
      </c>
    </row>
    <row r="64" spans="1:74" s="11" customFormat="1" ht="15" customHeight="1">
      <c r="A64" s="88" t="s">
        <v>688</v>
      </c>
      <c r="B64" s="88" t="s">
        <v>152</v>
      </c>
      <c r="C64" s="88" t="str">
        <f t="shared" si="0"/>
        <v>112-24-220-A01</v>
      </c>
      <c r="D64" s="11">
        <v>14</v>
      </c>
      <c r="E64" s="91">
        <v>670249.33332099998</v>
      </c>
      <c r="F64" s="91">
        <v>5713908.0379389999</v>
      </c>
      <c r="G64" s="88">
        <v>0.6</v>
      </c>
      <c r="H64" s="88">
        <v>1.1000000000000001</v>
      </c>
      <c r="I64" s="88" t="s">
        <v>49</v>
      </c>
      <c r="J64" s="41" t="s">
        <v>156</v>
      </c>
      <c r="K64" s="88" t="s">
        <v>372</v>
      </c>
      <c r="L64" s="88">
        <v>2024</v>
      </c>
      <c r="M64" s="15">
        <v>3.89</v>
      </c>
      <c r="N64" s="15">
        <v>1</v>
      </c>
      <c r="O64" s="15">
        <v>59</v>
      </c>
      <c r="P64" s="15">
        <v>0.28000000000000003</v>
      </c>
      <c r="Q64" s="15">
        <v>104</v>
      </c>
      <c r="R64" s="15">
        <v>26</v>
      </c>
      <c r="S64" s="15">
        <v>3.68</v>
      </c>
      <c r="T64" s="15">
        <v>8.2000000000000003E-2</v>
      </c>
      <c r="U64" s="15">
        <v>54</v>
      </c>
      <c r="V64" s="15">
        <v>21</v>
      </c>
      <c r="W64" s="15">
        <v>0.53</v>
      </c>
      <c r="X64" s="15">
        <v>1.6E-2</v>
      </c>
      <c r="Y64" s="15">
        <v>0.01</v>
      </c>
      <c r="Z64" s="15">
        <v>0.224</v>
      </c>
      <c r="AA64" s="15">
        <v>123</v>
      </c>
      <c r="AB64" s="15">
        <v>12</v>
      </c>
      <c r="AC64" s="15">
        <v>0.26400000000000001</v>
      </c>
      <c r="AD64" s="15">
        <v>7.0000000000000007E-2</v>
      </c>
      <c r="AE64" s="15" t="s">
        <v>183</v>
      </c>
      <c r="AF64" s="15" t="s">
        <v>183</v>
      </c>
      <c r="AG64" s="15">
        <v>0.5</v>
      </c>
      <c r="AH64" s="15">
        <v>0.15</v>
      </c>
      <c r="AI64" s="15">
        <v>0.03</v>
      </c>
      <c r="AJ64" s="15">
        <v>5.69</v>
      </c>
      <c r="AK64" s="15">
        <v>1.1299999999999999</v>
      </c>
      <c r="AL64" s="15">
        <v>21.6</v>
      </c>
      <c r="AM64" s="15">
        <v>2.73</v>
      </c>
      <c r="AN64" s="15">
        <v>1.1299999999999999</v>
      </c>
      <c r="AO64" s="15">
        <v>1.1100000000000001</v>
      </c>
      <c r="AP64" s="15">
        <v>6.25</v>
      </c>
      <c r="AQ64" s="15">
        <v>4.62</v>
      </c>
      <c r="AR64" s="15" t="s">
        <v>183</v>
      </c>
      <c r="AS64" s="15">
        <v>0.23</v>
      </c>
      <c r="AT64" s="15">
        <v>0.02</v>
      </c>
      <c r="AU64" s="15">
        <v>0.4</v>
      </c>
      <c r="AV64" s="15">
        <v>1.35</v>
      </c>
      <c r="AW64" s="15">
        <v>3.64</v>
      </c>
      <c r="AX64" s="15">
        <v>40.1</v>
      </c>
      <c r="AY64" s="15">
        <v>15.2</v>
      </c>
      <c r="AZ64" s="15">
        <v>0.21099999999999999</v>
      </c>
      <c r="BA64" s="15">
        <v>3.76</v>
      </c>
      <c r="BB64" s="15">
        <v>3.1</v>
      </c>
      <c r="BC64" s="15">
        <v>7.73</v>
      </c>
      <c r="BD64" s="15">
        <v>14.8</v>
      </c>
      <c r="BE64" s="15">
        <v>11.2</v>
      </c>
      <c r="BF64" s="15">
        <v>13.3</v>
      </c>
      <c r="BG64" s="15">
        <v>0.04</v>
      </c>
      <c r="BH64" s="15">
        <v>2.7</v>
      </c>
      <c r="BI64" s="15" t="s">
        <v>174</v>
      </c>
      <c r="BJ64" s="15">
        <v>6.2</v>
      </c>
      <c r="BK64" s="15">
        <v>1.62</v>
      </c>
      <c r="BL64" s="15" t="s">
        <v>183</v>
      </c>
      <c r="BM64" s="15">
        <v>0.45</v>
      </c>
      <c r="BN64" s="15">
        <v>0.02</v>
      </c>
      <c r="BO64" s="15">
        <v>15.8</v>
      </c>
      <c r="BP64" s="15">
        <v>3.79</v>
      </c>
      <c r="BQ64" s="15">
        <v>55.2</v>
      </c>
      <c r="BR64" s="15">
        <v>0.6</v>
      </c>
      <c r="BS64" s="15">
        <v>10.8</v>
      </c>
      <c r="BT64" s="15">
        <v>0.91</v>
      </c>
      <c r="BU64" s="15">
        <v>46.5</v>
      </c>
      <c r="BV64" s="15">
        <v>12.1</v>
      </c>
    </row>
    <row r="65" spans="1:74" s="11" customFormat="1" ht="15" customHeight="1">
      <c r="A65" s="88" t="s">
        <v>689</v>
      </c>
      <c r="B65" s="88" t="s">
        <v>152</v>
      </c>
      <c r="C65" s="88" t="str">
        <f t="shared" si="0"/>
        <v>112-24-221-A01</v>
      </c>
      <c r="D65" s="11">
        <v>14</v>
      </c>
      <c r="E65" s="91">
        <v>687209.43531199999</v>
      </c>
      <c r="F65" s="91">
        <v>5684039.5493759997</v>
      </c>
      <c r="G65" s="88">
        <v>0.5</v>
      </c>
      <c r="H65" s="88">
        <v>0.7</v>
      </c>
      <c r="I65" s="88" t="s">
        <v>49</v>
      </c>
      <c r="J65" s="41" t="s">
        <v>156</v>
      </c>
      <c r="K65" s="88" t="s">
        <v>54</v>
      </c>
      <c r="L65" s="88">
        <v>2024</v>
      </c>
      <c r="M65" s="15">
        <v>1.95</v>
      </c>
      <c r="N65" s="15">
        <v>1</v>
      </c>
      <c r="O65" s="15">
        <v>24</v>
      </c>
      <c r="P65" s="15">
        <v>0.25</v>
      </c>
      <c r="Q65" s="15">
        <v>32.1</v>
      </c>
      <c r="R65" s="15">
        <v>24</v>
      </c>
      <c r="S65" s="15">
        <v>2.0099999999999998</v>
      </c>
      <c r="T65" s="15">
        <v>5.6000000000000001E-2</v>
      </c>
      <c r="U65" s="15">
        <v>10</v>
      </c>
      <c r="V65" s="15">
        <v>10</v>
      </c>
      <c r="W65" s="15">
        <v>0.439</v>
      </c>
      <c r="X65" s="15">
        <v>1.0999999999999999E-2</v>
      </c>
      <c r="Y65" s="15">
        <v>0.02</v>
      </c>
      <c r="Z65" s="15">
        <v>0.13500000000000001</v>
      </c>
      <c r="AA65" s="15">
        <v>53</v>
      </c>
      <c r="AB65" s="15">
        <v>9</v>
      </c>
      <c r="AC65" s="15">
        <v>0.154</v>
      </c>
      <c r="AD65" s="15">
        <v>0.04</v>
      </c>
      <c r="AE65" s="15" t="s">
        <v>183</v>
      </c>
      <c r="AF65" s="15" t="s">
        <v>183</v>
      </c>
      <c r="AG65" s="15">
        <v>0.2</v>
      </c>
      <c r="AH65" s="15">
        <v>0.11</v>
      </c>
      <c r="AI65" s="15">
        <v>0.02</v>
      </c>
      <c r="AJ65" s="15">
        <v>3.76</v>
      </c>
      <c r="AK65" s="15">
        <v>0.44</v>
      </c>
      <c r="AL65" s="15">
        <v>20.100000000000001</v>
      </c>
      <c r="AM65" s="15">
        <v>0.82</v>
      </c>
      <c r="AN65" s="15">
        <v>0.35</v>
      </c>
      <c r="AO65" s="15">
        <v>0.3</v>
      </c>
      <c r="AP65" s="15">
        <v>3.08</v>
      </c>
      <c r="AQ65" s="15">
        <v>1.26</v>
      </c>
      <c r="AR65" s="15" t="s">
        <v>183</v>
      </c>
      <c r="AS65" s="15">
        <v>0.1</v>
      </c>
      <c r="AT65" s="15">
        <v>0.02</v>
      </c>
      <c r="AU65" s="15">
        <v>0.12</v>
      </c>
      <c r="AV65" s="15">
        <v>0.76</v>
      </c>
      <c r="AW65" s="15">
        <v>1.94</v>
      </c>
      <c r="AX65" s="15">
        <v>8.52</v>
      </c>
      <c r="AY65" s="15">
        <v>18</v>
      </c>
      <c r="AZ65" s="15">
        <v>0.122</v>
      </c>
      <c r="BA65" s="15">
        <v>2.16</v>
      </c>
      <c r="BB65" s="15">
        <v>1.8</v>
      </c>
      <c r="BC65" s="15">
        <v>4.45</v>
      </c>
      <c r="BD65" s="15">
        <v>8.5299999999999994</v>
      </c>
      <c r="BE65" s="15">
        <v>2.23</v>
      </c>
      <c r="BF65" s="15">
        <v>5.81</v>
      </c>
      <c r="BG65" s="15">
        <v>0.02</v>
      </c>
      <c r="BH65" s="15">
        <v>1.4</v>
      </c>
      <c r="BI65" s="15" t="s">
        <v>174</v>
      </c>
      <c r="BJ65" s="15">
        <v>1.49</v>
      </c>
      <c r="BK65" s="15">
        <v>2.09</v>
      </c>
      <c r="BL65" s="15" t="s">
        <v>183</v>
      </c>
      <c r="BM65" s="15">
        <v>0.14000000000000001</v>
      </c>
      <c r="BN65" s="15" t="s">
        <v>183</v>
      </c>
      <c r="BO65" s="15">
        <v>5.65</v>
      </c>
      <c r="BP65" s="15">
        <v>1.26</v>
      </c>
      <c r="BQ65" s="15">
        <v>21.4</v>
      </c>
      <c r="BR65" s="15">
        <v>0.2</v>
      </c>
      <c r="BS65" s="15">
        <v>3.31</v>
      </c>
      <c r="BT65" s="15">
        <v>0.3</v>
      </c>
      <c r="BU65" s="15">
        <v>17.5</v>
      </c>
      <c r="BV65" s="15">
        <v>6.16</v>
      </c>
    </row>
    <row r="66" spans="1:74" s="11" customFormat="1" ht="15" customHeight="1">
      <c r="A66" s="88" t="s">
        <v>690</v>
      </c>
      <c r="B66" s="88" t="s">
        <v>152</v>
      </c>
      <c r="C66" s="88" t="str">
        <f t="shared" si="0"/>
        <v>112-24-224-A01</v>
      </c>
      <c r="D66" s="11">
        <v>14</v>
      </c>
      <c r="E66" s="91">
        <v>700374.50358699996</v>
      </c>
      <c r="F66" s="91">
        <v>5666471.0793199996</v>
      </c>
      <c r="G66" s="88">
        <v>0.4</v>
      </c>
      <c r="H66" s="88">
        <v>0.7</v>
      </c>
      <c r="I66" s="88" t="s">
        <v>49</v>
      </c>
      <c r="J66" s="41" t="s">
        <v>156</v>
      </c>
      <c r="K66" s="88" t="s">
        <v>372</v>
      </c>
      <c r="L66" s="88">
        <v>2024</v>
      </c>
      <c r="M66" s="15">
        <v>2.2000000000000002</v>
      </c>
      <c r="N66" s="15">
        <v>19</v>
      </c>
      <c r="O66" s="15">
        <v>25</v>
      </c>
      <c r="P66" s="15">
        <v>0.43</v>
      </c>
      <c r="Q66" s="15">
        <v>30.5</v>
      </c>
      <c r="R66" s="15">
        <v>34</v>
      </c>
      <c r="S66" s="15">
        <v>3.5</v>
      </c>
      <c r="T66" s="15">
        <v>4.2999999999999997E-2</v>
      </c>
      <c r="U66" s="15">
        <v>12</v>
      </c>
      <c r="V66" s="15">
        <v>16</v>
      </c>
      <c r="W66" s="15">
        <v>1.03</v>
      </c>
      <c r="X66" s="15">
        <v>2.4E-2</v>
      </c>
      <c r="Y66" s="15" t="s">
        <v>183</v>
      </c>
      <c r="Z66" s="15">
        <v>0.161</v>
      </c>
      <c r="AA66" s="15">
        <v>34</v>
      </c>
      <c r="AB66" s="15">
        <v>9</v>
      </c>
      <c r="AC66" s="15">
        <v>7.8E-2</v>
      </c>
      <c r="AD66" s="15">
        <v>0.03</v>
      </c>
      <c r="AE66" s="15">
        <v>15</v>
      </c>
      <c r="AF66" s="15" t="s">
        <v>183</v>
      </c>
      <c r="AG66" s="15">
        <v>0.15</v>
      </c>
      <c r="AH66" s="15">
        <v>0.09</v>
      </c>
      <c r="AI66" s="15">
        <v>0.02</v>
      </c>
      <c r="AJ66" s="15">
        <v>10</v>
      </c>
      <c r="AK66" s="15">
        <v>0.44</v>
      </c>
      <c r="AL66" s="15">
        <v>24.7</v>
      </c>
      <c r="AM66" s="15">
        <v>0.92</v>
      </c>
      <c r="AN66" s="15">
        <v>0.43</v>
      </c>
      <c r="AO66" s="15">
        <v>0.39</v>
      </c>
      <c r="AP66" s="15">
        <v>3.78</v>
      </c>
      <c r="AQ66" s="15">
        <v>1.62</v>
      </c>
      <c r="AR66" s="15" t="s">
        <v>183</v>
      </c>
      <c r="AS66" s="15">
        <v>0.06</v>
      </c>
      <c r="AT66" s="15" t="s">
        <v>183</v>
      </c>
      <c r="AU66" s="15">
        <v>0.15</v>
      </c>
      <c r="AV66" s="15">
        <v>0.56000000000000005</v>
      </c>
      <c r="AW66" s="15">
        <v>0.56000000000000005</v>
      </c>
      <c r="AX66" s="15">
        <v>11.1</v>
      </c>
      <c r="AY66" s="15">
        <v>30.4</v>
      </c>
      <c r="AZ66" s="15">
        <v>7.4999999999999997E-2</v>
      </c>
      <c r="BA66" s="15">
        <v>1.27</v>
      </c>
      <c r="BB66" s="15">
        <v>1.08</v>
      </c>
      <c r="BC66" s="15">
        <v>2.67</v>
      </c>
      <c r="BD66" s="15">
        <v>5.09</v>
      </c>
      <c r="BE66" s="15">
        <v>2.84</v>
      </c>
      <c r="BF66" s="15">
        <v>4.75</v>
      </c>
      <c r="BG66" s="15">
        <v>0.41</v>
      </c>
      <c r="BH66" s="15">
        <v>3</v>
      </c>
      <c r="BI66" s="15" t="s">
        <v>174</v>
      </c>
      <c r="BJ66" s="15">
        <v>1.85</v>
      </c>
      <c r="BK66" s="15">
        <v>1.67</v>
      </c>
      <c r="BL66" s="15" t="s">
        <v>183</v>
      </c>
      <c r="BM66" s="15">
        <v>0.16</v>
      </c>
      <c r="BN66" s="15" t="s">
        <v>183</v>
      </c>
      <c r="BO66" s="15">
        <v>3.34</v>
      </c>
      <c r="BP66" s="15">
        <v>0.43</v>
      </c>
      <c r="BQ66" s="15">
        <v>32.4</v>
      </c>
      <c r="BR66" s="15">
        <v>0.1</v>
      </c>
      <c r="BS66" s="15">
        <v>4.21</v>
      </c>
      <c r="BT66" s="15">
        <v>0.35</v>
      </c>
      <c r="BU66" s="15">
        <v>37.299999999999997</v>
      </c>
      <c r="BV66" s="15">
        <v>4.04</v>
      </c>
    </row>
    <row r="67" spans="1:74" s="11" customFormat="1" ht="15" customHeight="1">
      <c r="A67" s="88" t="s">
        <v>691</v>
      </c>
      <c r="B67" s="88" t="s">
        <v>73</v>
      </c>
      <c r="C67" s="88" t="str">
        <f t="shared" si="0"/>
        <v>112-24-225-A01</v>
      </c>
      <c r="D67" s="11">
        <v>14</v>
      </c>
      <c r="E67" s="91">
        <v>705471.31625499995</v>
      </c>
      <c r="F67" s="91">
        <v>5665100.0523110004</v>
      </c>
      <c r="G67" s="88">
        <v>3.6</v>
      </c>
      <c r="H67" s="88">
        <v>3.7</v>
      </c>
      <c r="I67" s="88" t="s">
        <v>49</v>
      </c>
      <c r="J67" s="41" t="s">
        <v>156</v>
      </c>
      <c r="K67" s="88" t="s">
        <v>54</v>
      </c>
      <c r="L67" s="88">
        <v>2024</v>
      </c>
      <c r="M67" s="15">
        <v>3.74</v>
      </c>
      <c r="N67" s="15">
        <v>96</v>
      </c>
      <c r="O67" s="15">
        <v>37</v>
      </c>
      <c r="P67" s="15">
        <v>2.4300000000000002</v>
      </c>
      <c r="Q67" s="15">
        <v>33.5</v>
      </c>
      <c r="R67" s="15">
        <v>53</v>
      </c>
      <c r="S67" s="15">
        <v>6.42</v>
      </c>
      <c r="T67" s="15">
        <v>0.19400000000000001</v>
      </c>
      <c r="U67" s="15">
        <v>16</v>
      </c>
      <c r="V67" s="15">
        <v>28</v>
      </c>
      <c r="W67" s="15">
        <v>2.64</v>
      </c>
      <c r="X67" s="15">
        <v>6.2E-2</v>
      </c>
      <c r="Y67" s="15">
        <v>0.02</v>
      </c>
      <c r="Z67" s="15">
        <v>0.17</v>
      </c>
      <c r="AA67" s="15">
        <v>67</v>
      </c>
      <c r="AB67" s="15">
        <v>16</v>
      </c>
      <c r="AC67" s="15">
        <v>9.4E-2</v>
      </c>
      <c r="AD67" s="15">
        <v>0.02</v>
      </c>
      <c r="AE67" s="15">
        <v>90.2</v>
      </c>
      <c r="AF67" s="15" t="s">
        <v>183</v>
      </c>
      <c r="AG67" s="15">
        <v>0.18</v>
      </c>
      <c r="AH67" s="15">
        <v>0.11</v>
      </c>
      <c r="AI67" s="15">
        <v>0.06</v>
      </c>
      <c r="AJ67" s="15">
        <v>21.3</v>
      </c>
      <c r="AK67" s="15">
        <v>0.56000000000000005</v>
      </c>
      <c r="AL67" s="15">
        <v>63.1</v>
      </c>
      <c r="AM67" s="15">
        <v>1.54</v>
      </c>
      <c r="AN67" s="15">
        <v>0.73</v>
      </c>
      <c r="AO67" s="15">
        <v>0.57999999999999996</v>
      </c>
      <c r="AP67" s="15">
        <v>6</v>
      </c>
      <c r="AQ67" s="15">
        <v>2.4</v>
      </c>
      <c r="AR67" s="15" t="s">
        <v>183</v>
      </c>
      <c r="AS67" s="15">
        <v>0.13</v>
      </c>
      <c r="AT67" s="15" t="s">
        <v>183</v>
      </c>
      <c r="AU67" s="15">
        <v>0.25</v>
      </c>
      <c r="AV67" s="15">
        <v>0.81</v>
      </c>
      <c r="AW67" s="15">
        <v>0.14000000000000001</v>
      </c>
      <c r="AX67" s="15">
        <v>15.4</v>
      </c>
      <c r="AY67" s="15">
        <v>45.8</v>
      </c>
      <c r="AZ67" s="15">
        <v>6.0999999999999999E-2</v>
      </c>
      <c r="BA67" s="15">
        <v>1.19</v>
      </c>
      <c r="BB67" s="15">
        <v>0.92</v>
      </c>
      <c r="BC67" s="15">
        <v>2.34</v>
      </c>
      <c r="BD67" s="15">
        <v>4.5199999999999996</v>
      </c>
      <c r="BE67" s="15">
        <v>3.91</v>
      </c>
      <c r="BF67" s="15">
        <v>12.5</v>
      </c>
      <c r="BG67" s="15">
        <v>2.4300000000000002</v>
      </c>
      <c r="BH67" s="15">
        <v>6</v>
      </c>
      <c r="BI67" s="15" t="s">
        <v>174</v>
      </c>
      <c r="BJ67" s="15">
        <v>2.74</v>
      </c>
      <c r="BK67" s="15">
        <v>0.81</v>
      </c>
      <c r="BL67" s="15" t="s">
        <v>183</v>
      </c>
      <c r="BM67" s="15">
        <v>0.25</v>
      </c>
      <c r="BN67" s="15">
        <v>0.02</v>
      </c>
      <c r="BO67" s="15">
        <v>3.8</v>
      </c>
      <c r="BP67" s="15">
        <v>0.42</v>
      </c>
      <c r="BQ67" s="15">
        <v>79.400000000000006</v>
      </c>
      <c r="BR67" s="15" t="s">
        <v>174</v>
      </c>
      <c r="BS67" s="15">
        <v>6.73</v>
      </c>
      <c r="BT67" s="15">
        <v>0.64</v>
      </c>
      <c r="BU67" s="15">
        <v>67.3</v>
      </c>
      <c r="BV67" s="15">
        <v>7.57</v>
      </c>
    </row>
    <row r="68" spans="1:74" s="11" customFormat="1" ht="15" customHeight="1">
      <c r="A68" s="88" t="s">
        <v>692</v>
      </c>
      <c r="B68" s="88" t="s">
        <v>152</v>
      </c>
      <c r="C68" s="88" t="str">
        <f t="shared" si="0"/>
        <v>112-24-230-A01</v>
      </c>
      <c r="D68" s="11">
        <v>14</v>
      </c>
      <c r="E68" s="91">
        <v>738575.67365999997</v>
      </c>
      <c r="F68" s="91">
        <v>5580843.005717</v>
      </c>
      <c r="G68" s="88">
        <v>0.4</v>
      </c>
      <c r="H68" s="88">
        <v>0.8</v>
      </c>
      <c r="I68" s="88" t="s">
        <v>49</v>
      </c>
      <c r="J68" s="41" t="s">
        <v>156</v>
      </c>
      <c r="K68" s="88" t="s">
        <v>372</v>
      </c>
      <c r="L68" s="88">
        <v>2024</v>
      </c>
      <c r="M68" s="15">
        <v>3.53</v>
      </c>
      <c r="N68" s="15">
        <v>10</v>
      </c>
      <c r="O68" s="15">
        <v>51</v>
      </c>
      <c r="P68" s="15">
        <v>0.17</v>
      </c>
      <c r="Q68" s="15">
        <v>48.9</v>
      </c>
      <c r="R68" s="15">
        <v>38</v>
      </c>
      <c r="S68" s="15">
        <v>2.57</v>
      </c>
      <c r="T68" s="15">
        <v>9.1999999999999998E-2</v>
      </c>
      <c r="U68" s="15">
        <v>28</v>
      </c>
      <c r="V68" s="15">
        <v>19</v>
      </c>
      <c r="W68" s="15">
        <v>0.67400000000000004</v>
      </c>
      <c r="X68" s="15">
        <v>1.6E-2</v>
      </c>
      <c r="Y68" s="15">
        <v>0.01</v>
      </c>
      <c r="Z68" s="15">
        <v>0.17100000000000001</v>
      </c>
      <c r="AA68" s="15">
        <v>90</v>
      </c>
      <c r="AB68" s="15">
        <v>7</v>
      </c>
      <c r="AC68" s="15">
        <v>0.16200000000000001</v>
      </c>
      <c r="AD68" s="15">
        <v>0.04</v>
      </c>
      <c r="AE68" s="15">
        <v>4.51</v>
      </c>
      <c r="AF68" s="15" t="s">
        <v>183</v>
      </c>
      <c r="AG68" s="15">
        <v>0.5</v>
      </c>
      <c r="AH68" s="15">
        <v>0.22</v>
      </c>
      <c r="AI68" s="15">
        <v>0.04</v>
      </c>
      <c r="AJ68" s="15">
        <v>6.61</v>
      </c>
      <c r="AK68" s="15">
        <v>1.54</v>
      </c>
      <c r="AL68" s="15">
        <v>27</v>
      </c>
      <c r="AM68" s="15">
        <v>2.0299999999999998</v>
      </c>
      <c r="AN68" s="15">
        <v>0.83</v>
      </c>
      <c r="AO68" s="15">
        <v>0.6</v>
      </c>
      <c r="AP68" s="15">
        <v>5.57</v>
      </c>
      <c r="AQ68" s="15">
        <v>3.03</v>
      </c>
      <c r="AR68" s="15" t="s">
        <v>183</v>
      </c>
      <c r="AS68" s="15">
        <v>0.04</v>
      </c>
      <c r="AT68" s="15">
        <v>0.03</v>
      </c>
      <c r="AU68" s="15">
        <v>0.3</v>
      </c>
      <c r="AV68" s="15">
        <v>1.57</v>
      </c>
      <c r="AW68" s="15">
        <v>1.5</v>
      </c>
      <c r="AX68" s="15">
        <v>19.600000000000001</v>
      </c>
      <c r="AY68" s="15">
        <v>21.9</v>
      </c>
      <c r="AZ68" s="15">
        <v>0.153</v>
      </c>
      <c r="BA68" s="15">
        <v>2.83</v>
      </c>
      <c r="BB68" s="15">
        <v>2.2400000000000002</v>
      </c>
      <c r="BC68" s="15">
        <v>5.66</v>
      </c>
      <c r="BD68" s="15">
        <v>10.9</v>
      </c>
      <c r="BE68" s="15">
        <v>5.3</v>
      </c>
      <c r="BF68" s="15">
        <v>14.8</v>
      </c>
      <c r="BG68" s="15">
        <v>0.06</v>
      </c>
      <c r="BH68" s="15">
        <v>3.2</v>
      </c>
      <c r="BI68" s="15" t="s">
        <v>174</v>
      </c>
      <c r="BJ68" s="15">
        <v>3.46</v>
      </c>
      <c r="BK68" s="15">
        <v>1.23</v>
      </c>
      <c r="BL68" s="15" t="s">
        <v>183</v>
      </c>
      <c r="BM68" s="15">
        <v>0.34</v>
      </c>
      <c r="BN68" s="15">
        <v>0.02</v>
      </c>
      <c r="BO68" s="15">
        <v>6.73</v>
      </c>
      <c r="BP68" s="15">
        <v>4.7</v>
      </c>
      <c r="BQ68" s="15">
        <v>29.1</v>
      </c>
      <c r="BR68" s="15">
        <v>0.4</v>
      </c>
      <c r="BS68" s="15">
        <v>7.94</v>
      </c>
      <c r="BT68" s="15">
        <v>0.64</v>
      </c>
      <c r="BU68" s="15">
        <v>43.6</v>
      </c>
      <c r="BV68" s="15">
        <v>2.3199999999999998</v>
      </c>
    </row>
    <row r="69" spans="1:74" s="11" customFormat="1" ht="15" customHeight="1">
      <c r="A69" s="88" t="s">
        <v>693</v>
      </c>
      <c r="B69" s="88" t="s">
        <v>152</v>
      </c>
      <c r="C69" s="88" t="str">
        <f t="shared" si="0"/>
        <v>112-24-231-A01</v>
      </c>
      <c r="D69" s="11">
        <v>14</v>
      </c>
      <c r="E69" s="91">
        <v>735013.097572</v>
      </c>
      <c r="F69" s="91">
        <v>5580756.6354360003</v>
      </c>
      <c r="G69" s="88">
        <v>1.4</v>
      </c>
      <c r="H69" s="88">
        <v>1.6</v>
      </c>
      <c r="I69" s="88" t="s">
        <v>49</v>
      </c>
      <c r="J69" s="41" t="s">
        <v>156</v>
      </c>
      <c r="K69" s="88" t="s">
        <v>54</v>
      </c>
      <c r="L69" s="88">
        <v>2024</v>
      </c>
      <c r="M69" s="15">
        <v>2.77</v>
      </c>
      <c r="N69" s="15">
        <v>7</v>
      </c>
      <c r="O69" s="15">
        <v>70</v>
      </c>
      <c r="P69" s="15">
        <v>0.48</v>
      </c>
      <c r="Q69" s="15">
        <v>44.8</v>
      </c>
      <c r="R69" s="15">
        <v>46</v>
      </c>
      <c r="S69" s="15">
        <v>2.93</v>
      </c>
      <c r="T69" s="15">
        <v>0.23799999999999999</v>
      </c>
      <c r="U69" s="15">
        <v>28</v>
      </c>
      <c r="V69" s="15">
        <v>19</v>
      </c>
      <c r="W69" s="15">
        <v>0.91700000000000004</v>
      </c>
      <c r="X69" s="15">
        <v>2.1999999999999999E-2</v>
      </c>
      <c r="Y69" s="15">
        <v>0.02</v>
      </c>
      <c r="Z69" s="15">
        <v>0.20399999999999999</v>
      </c>
      <c r="AA69" s="15">
        <v>36</v>
      </c>
      <c r="AB69" s="15">
        <v>13</v>
      </c>
      <c r="AC69" s="15">
        <v>0.19800000000000001</v>
      </c>
      <c r="AD69" s="15">
        <v>0.04</v>
      </c>
      <c r="AE69" s="15">
        <v>1.7</v>
      </c>
      <c r="AF69" s="15" t="s">
        <v>183</v>
      </c>
      <c r="AG69" s="15">
        <v>0.27</v>
      </c>
      <c r="AH69" s="15">
        <v>0.18</v>
      </c>
      <c r="AI69" s="15">
        <v>0.02</v>
      </c>
      <c r="AJ69" s="15">
        <v>6.69</v>
      </c>
      <c r="AK69" s="15">
        <v>1.86</v>
      </c>
      <c r="AL69" s="15">
        <v>37.4</v>
      </c>
      <c r="AM69" s="15">
        <v>1.29</v>
      </c>
      <c r="AN69" s="15">
        <v>0.56000000000000005</v>
      </c>
      <c r="AO69" s="15">
        <v>0.44</v>
      </c>
      <c r="AP69" s="15">
        <v>4.6900000000000004</v>
      </c>
      <c r="AQ69" s="15">
        <v>2.42</v>
      </c>
      <c r="AR69" s="15" t="s">
        <v>183</v>
      </c>
      <c r="AS69" s="15">
        <v>0.11</v>
      </c>
      <c r="AT69" s="15" t="s">
        <v>183</v>
      </c>
      <c r="AU69" s="15">
        <v>0.2</v>
      </c>
      <c r="AV69" s="15">
        <v>0.82</v>
      </c>
      <c r="AW69" s="15">
        <v>1.1000000000000001</v>
      </c>
      <c r="AX69" s="15">
        <v>18.2</v>
      </c>
      <c r="AY69" s="15">
        <v>25.8</v>
      </c>
      <c r="AZ69" s="15">
        <v>0.11899999999999999</v>
      </c>
      <c r="BA69" s="15">
        <v>2.2999999999999998</v>
      </c>
      <c r="BB69" s="15">
        <v>1.77</v>
      </c>
      <c r="BC69" s="15">
        <v>4.55</v>
      </c>
      <c r="BD69" s="15">
        <v>8.74</v>
      </c>
      <c r="BE69" s="15">
        <v>4.9800000000000004</v>
      </c>
      <c r="BF69" s="15">
        <v>19.8</v>
      </c>
      <c r="BG69" s="15">
        <v>0.03</v>
      </c>
      <c r="BH69" s="15">
        <v>2.7</v>
      </c>
      <c r="BI69" s="15" t="s">
        <v>174</v>
      </c>
      <c r="BJ69" s="15">
        <v>2.82</v>
      </c>
      <c r="BK69" s="15">
        <v>2.37</v>
      </c>
      <c r="BL69" s="15" t="s">
        <v>183</v>
      </c>
      <c r="BM69" s="15">
        <v>0.22</v>
      </c>
      <c r="BN69" s="15">
        <v>0.01</v>
      </c>
      <c r="BO69" s="15">
        <v>6.59</v>
      </c>
      <c r="BP69" s="15">
        <v>2.2000000000000002</v>
      </c>
      <c r="BQ69" s="15">
        <v>28.7</v>
      </c>
      <c r="BR69" s="15">
        <v>0.3</v>
      </c>
      <c r="BS69" s="15">
        <v>5.84</v>
      </c>
      <c r="BT69" s="15">
        <v>0.41</v>
      </c>
      <c r="BU69" s="15">
        <v>34.200000000000003</v>
      </c>
      <c r="BV69" s="15">
        <v>6.62</v>
      </c>
    </row>
    <row r="70" spans="1:74" s="11" customFormat="1" ht="15" customHeight="1">
      <c r="A70" s="88" t="s">
        <v>694</v>
      </c>
      <c r="B70" s="88" t="s">
        <v>152</v>
      </c>
      <c r="C70" s="88" t="str">
        <f t="shared" si="0"/>
        <v>112-24-238-A01</v>
      </c>
      <c r="D70" s="11">
        <v>14</v>
      </c>
      <c r="E70" s="91">
        <v>750875.30307699996</v>
      </c>
      <c r="F70" s="91">
        <v>5613026.0416169995</v>
      </c>
      <c r="G70" s="88">
        <v>0.4</v>
      </c>
      <c r="H70" s="88">
        <v>0.7</v>
      </c>
      <c r="I70" s="88" t="s">
        <v>49</v>
      </c>
      <c r="J70" s="41" t="s">
        <v>156</v>
      </c>
      <c r="K70" s="88" t="s">
        <v>372</v>
      </c>
      <c r="L70" s="88">
        <v>2024</v>
      </c>
      <c r="M70" s="15">
        <v>2.38</v>
      </c>
      <c r="N70" s="15">
        <v>5</v>
      </c>
      <c r="O70" s="15">
        <v>40</v>
      </c>
      <c r="P70" s="15">
        <v>0.32</v>
      </c>
      <c r="Q70" s="15">
        <v>25.4</v>
      </c>
      <c r="R70" s="15">
        <v>48</v>
      </c>
      <c r="S70" s="15">
        <v>2.25</v>
      </c>
      <c r="T70" s="15">
        <v>7.0000000000000007E-2</v>
      </c>
      <c r="U70" s="15">
        <v>14</v>
      </c>
      <c r="V70" s="15">
        <v>17</v>
      </c>
      <c r="W70" s="15">
        <v>0.77200000000000002</v>
      </c>
      <c r="X70" s="15">
        <v>1.6E-2</v>
      </c>
      <c r="Y70" s="15">
        <v>0.02</v>
      </c>
      <c r="Z70" s="15">
        <v>0.108</v>
      </c>
      <c r="AA70" s="15">
        <v>50</v>
      </c>
      <c r="AB70" s="15">
        <v>10</v>
      </c>
      <c r="AC70" s="15">
        <v>0.153</v>
      </c>
      <c r="AD70" s="15">
        <v>0.02</v>
      </c>
      <c r="AE70" s="15">
        <v>1.19</v>
      </c>
      <c r="AF70" s="15" t="s">
        <v>183</v>
      </c>
      <c r="AG70" s="15">
        <v>0.26</v>
      </c>
      <c r="AH70" s="15">
        <v>0.16</v>
      </c>
      <c r="AI70" s="15">
        <v>0.02</v>
      </c>
      <c r="AJ70" s="15">
        <v>6.73</v>
      </c>
      <c r="AK70" s="15">
        <v>1.26</v>
      </c>
      <c r="AL70" s="15">
        <v>30.7</v>
      </c>
      <c r="AM70" s="15">
        <v>0.91</v>
      </c>
      <c r="AN70" s="15">
        <v>0.38</v>
      </c>
      <c r="AO70" s="15">
        <v>0.31</v>
      </c>
      <c r="AP70" s="15">
        <v>3.84</v>
      </c>
      <c r="AQ70" s="15">
        <v>1.58</v>
      </c>
      <c r="AR70" s="15" t="s">
        <v>183</v>
      </c>
      <c r="AS70" s="15">
        <v>0.08</v>
      </c>
      <c r="AT70" s="15">
        <v>0.01</v>
      </c>
      <c r="AU70" s="15">
        <v>0.14000000000000001</v>
      </c>
      <c r="AV70" s="15">
        <v>1.0900000000000001</v>
      </c>
      <c r="AW70" s="15">
        <v>1.3</v>
      </c>
      <c r="AX70" s="15">
        <v>10.8</v>
      </c>
      <c r="AY70" s="15">
        <v>31.5</v>
      </c>
      <c r="AZ70" s="15">
        <v>0.11799999999999999</v>
      </c>
      <c r="BA70" s="15">
        <v>2.04</v>
      </c>
      <c r="BB70" s="15">
        <v>1.7</v>
      </c>
      <c r="BC70" s="15">
        <v>4.2300000000000004</v>
      </c>
      <c r="BD70" s="15">
        <v>8.08</v>
      </c>
      <c r="BE70" s="15">
        <v>2.85</v>
      </c>
      <c r="BF70" s="15">
        <v>10.5</v>
      </c>
      <c r="BG70" s="15">
        <v>0.03</v>
      </c>
      <c r="BH70" s="15">
        <v>2.2000000000000002</v>
      </c>
      <c r="BI70" s="15" t="s">
        <v>174</v>
      </c>
      <c r="BJ70" s="15">
        <v>1.84</v>
      </c>
      <c r="BK70" s="15">
        <v>1.9</v>
      </c>
      <c r="BL70" s="15" t="s">
        <v>183</v>
      </c>
      <c r="BM70" s="15">
        <v>0.16</v>
      </c>
      <c r="BN70" s="15">
        <v>0.01</v>
      </c>
      <c r="BO70" s="15">
        <v>4.8</v>
      </c>
      <c r="BP70" s="15">
        <v>1.05</v>
      </c>
      <c r="BQ70" s="15">
        <v>22.8</v>
      </c>
      <c r="BR70" s="15">
        <v>0.4</v>
      </c>
      <c r="BS70" s="15">
        <v>3.83</v>
      </c>
      <c r="BT70" s="15">
        <v>0.3</v>
      </c>
      <c r="BU70" s="15">
        <v>28.1</v>
      </c>
      <c r="BV70" s="15">
        <v>4.6399999999999997</v>
      </c>
    </row>
    <row r="71" spans="1:74" s="11" customFormat="1" ht="15" customHeight="1">
      <c r="A71" s="88" t="s">
        <v>695</v>
      </c>
      <c r="B71" s="88" t="s">
        <v>152</v>
      </c>
      <c r="C71" s="88" t="str">
        <f t="shared" si="0"/>
        <v>112-24-239-A01</v>
      </c>
      <c r="D71" s="11">
        <v>14</v>
      </c>
      <c r="E71" s="91">
        <v>750886.84158899996</v>
      </c>
      <c r="F71" s="91">
        <v>5612958.300024</v>
      </c>
      <c r="G71" s="88">
        <v>0.4</v>
      </c>
      <c r="H71" s="88">
        <v>0.7</v>
      </c>
      <c r="I71" s="88" t="s">
        <v>49</v>
      </c>
      <c r="J71" s="41" t="s">
        <v>156</v>
      </c>
      <c r="K71" s="88" t="s">
        <v>54</v>
      </c>
      <c r="L71" s="88">
        <v>2024</v>
      </c>
      <c r="M71" s="15">
        <v>6.44</v>
      </c>
      <c r="N71" s="15">
        <v>8</v>
      </c>
      <c r="O71" s="15">
        <v>92</v>
      </c>
      <c r="P71" s="15">
        <v>0.19</v>
      </c>
      <c r="Q71" s="15">
        <v>45.5</v>
      </c>
      <c r="R71" s="15">
        <v>71</v>
      </c>
      <c r="S71" s="15">
        <v>3.97</v>
      </c>
      <c r="T71" s="15">
        <v>0.124</v>
      </c>
      <c r="U71" s="15">
        <v>28</v>
      </c>
      <c r="V71" s="15">
        <v>69</v>
      </c>
      <c r="W71" s="15">
        <v>1.06</v>
      </c>
      <c r="X71" s="15">
        <v>2.5999999999999999E-2</v>
      </c>
      <c r="Y71" s="15">
        <v>0.01</v>
      </c>
      <c r="Z71" s="15">
        <v>0.22700000000000001</v>
      </c>
      <c r="AA71" s="15">
        <v>103</v>
      </c>
      <c r="AB71" s="15">
        <v>12</v>
      </c>
      <c r="AC71" s="15">
        <v>0.127</v>
      </c>
      <c r="AD71" s="15">
        <v>0.03</v>
      </c>
      <c r="AE71" s="15">
        <v>1.3</v>
      </c>
      <c r="AF71" s="15" t="s">
        <v>183</v>
      </c>
      <c r="AG71" s="15">
        <v>0.98</v>
      </c>
      <c r="AH71" s="15">
        <v>0.4</v>
      </c>
      <c r="AI71" s="15">
        <v>0.05</v>
      </c>
      <c r="AJ71" s="15">
        <v>10.9</v>
      </c>
      <c r="AK71" s="15">
        <v>5.04</v>
      </c>
      <c r="AL71" s="15">
        <v>39.4</v>
      </c>
      <c r="AM71" s="15">
        <v>1.59</v>
      </c>
      <c r="AN71" s="15">
        <v>0.64</v>
      </c>
      <c r="AO71" s="15">
        <v>0.57999999999999996</v>
      </c>
      <c r="AP71" s="15">
        <v>8.3699999999999992</v>
      </c>
      <c r="AQ71" s="15">
        <v>2.63</v>
      </c>
      <c r="AR71" s="15" t="s">
        <v>183</v>
      </c>
      <c r="AS71" s="15">
        <v>0.16</v>
      </c>
      <c r="AT71" s="15">
        <v>0.03</v>
      </c>
      <c r="AU71" s="15">
        <v>0.24</v>
      </c>
      <c r="AV71" s="15">
        <v>3.39</v>
      </c>
      <c r="AW71" s="15">
        <v>1.49</v>
      </c>
      <c r="AX71" s="15">
        <v>19.100000000000001</v>
      </c>
      <c r="AY71" s="15">
        <v>44.5</v>
      </c>
      <c r="AZ71" s="15">
        <v>0.27500000000000002</v>
      </c>
      <c r="BA71" s="15">
        <v>4.4400000000000004</v>
      </c>
      <c r="BB71" s="15">
        <v>3.98</v>
      </c>
      <c r="BC71" s="15">
        <v>9.5</v>
      </c>
      <c r="BD71" s="15">
        <v>18.2</v>
      </c>
      <c r="BE71" s="15">
        <v>5.14</v>
      </c>
      <c r="BF71" s="15">
        <v>18.7</v>
      </c>
      <c r="BG71" s="15">
        <v>0.09</v>
      </c>
      <c r="BH71" s="15">
        <v>3.9</v>
      </c>
      <c r="BI71" s="15" t="s">
        <v>174</v>
      </c>
      <c r="BJ71" s="15">
        <v>3.08</v>
      </c>
      <c r="BK71" s="15">
        <v>1.28</v>
      </c>
      <c r="BL71" s="15" t="s">
        <v>183</v>
      </c>
      <c r="BM71" s="15">
        <v>0.27</v>
      </c>
      <c r="BN71" s="15">
        <v>0.04</v>
      </c>
      <c r="BO71" s="15">
        <v>7.17</v>
      </c>
      <c r="BP71" s="15">
        <v>1.56</v>
      </c>
      <c r="BQ71" s="15">
        <v>59.3</v>
      </c>
      <c r="BR71" s="15">
        <v>0.8</v>
      </c>
      <c r="BS71" s="15">
        <v>6.6</v>
      </c>
      <c r="BT71" s="15">
        <v>0.5</v>
      </c>
      <c r="BU71" s="15">
        <v>55.6</v>
      </c>
      <c r="BV71" s="15">
        <v>10.6</v>
      </c>
    </row>
    <row r="72" spans="1:74" s="11" customFormat="1" ht="15" customHeight="1">
      <c r="A72" s="88" t="s">
        <v>696</v>
      </c>
      <c r="B72" s="88" t="s">
        <v>152</v>
      </c>
      <c r="C72" s="88" t="str">
        <f t="shared" si="0"/>
        <v>112-24-241-A01</v>
      </c>
      <c r="D72" s="11">
        <v>14</v>
      </c>
      <c r="E72" s="91">
        <v>750845.205724</v>
      </c>
      <c r="F72" s="91">
        <v>5613043.2054470005</v>
      </c>
      <c r="G72" s="88">
        <v>0.4</v>
      </c>
      <c r="H72" s="88">
        <v>0.6</v>
      </c>
      <c r="I72" s="88" t="s">
        <v>49</v>
      </c>
      <c r="J72" s="41" t="s">
        <v>156</v>
      </c>
      <c r="K72" s="88" t="s">
        <v>54</v>
      </c>
      <c r="L72" s="88">
        <v>2024</v>
      </c>
      <c r="M72" s="15">
        <v>3.78</v>
      </c>
      <c r="N72" s="15">
        <v>7</v>
      </c>
      <c r="O72" s="15">
        <v>47</v>
      </c>
      <c r="P72" s="15">
        <v>0.48</v>
      </c>
      <c r="Q72" s="15">
        <v>28.3</v>
      </c>
      <c r="R72" s="15">
        <v>63</v>
      </c>
      <c r="S72" s="15">
        <v>3.6</v>
      </c>
      <c r="T72" s="15">
        <v>0.22500000000000001</v>
      </c>
      <c r="U72" s="15">
        <v>14</v>
      </c>
      <c r="V72" s="15">
        <v>24</v>
      </c>
      <c r="W72" s="15">
        <v>1.38</v>
      </c>
      <c r="X72" s="15">
        <v>3.1E-2</v>
      </c>
      <c r="Y72" s="15">
        <v>0.02</v>
      </c>
      <c r="Z72" s="15">
        <v>0.19600000000000001</v>
      </c>
      <c r="AA72" s="15">
        <v>70</v>
      </c>
      <c r="AB72" s="15">
        <v>16</v>
      </c>
      <c r="AC72" s="15">
        <v>0.217</v>
      </c>
      <c r="AD72" s="15">
        <v>0.02</v>
      </c>
      <c r="AE72" s="15" t="s">
        <v>183</v>
      </c>
      <c r="AF72" s="15" t="s">
        <v>183</v>
      </c>
      <c r="AG72" s="15">
        <v>0.33</v>
      </c>
      <c r="AH72" s="15">
        <v>0.15</v>
      </c>
      <c r="AI72" s="15">
        <v>0.03</v>
      </c>
      <c r="AJ72" s="15">
        <v>9.9</v>
      </c>
      <c r="AK72" s="15">
        <v>3.94</v>
      </c>
      <c r="AL72" s="15">
        <v>38.299999999999997</v>
      </c>
      <c r="AM72" s="15">
        <v>1.06</v>
      </c>
      <c r="AN72" s="15">
        <v>0.46</v>
      </c>
      <c r="AO72" s="15">
        <v>0.38</v>
      </c>
      <c r="AP72" s="15">
        <v>5.81</v>
      </c>
      <c r="AQ72" s="15">
        <v>1.79</v>
      </c>
      <c r="AR72" s="15" t="s">
        <v>183</v>
      </c>
      <c r="AS72" s="15">
        <v>0.08</v>
      </c>
      <c r="AT72" s="15">
        <v>0.02</v>
      </c>
      <c r="AU72" s="15">
        <v>0.16</v>
      </c>
      <c r="AV72" s="15">
        <v>1.45</v>
      </c>
      <c r="AW72" s="15">
        <v>1.54</v>
      </c>
      <c r="AX72" s="15">
        <v>11.9</v>
      </c>
      <c r="AY72" s="15">
        <v>41.6</v>
      </c>
      <c r="AZ72" s="15">
        <v>0.13900000000000001</v>
      </c>
      <c r="BA72" s="15">
        <v>2.36</v>
      </c>
      <c r="BB72" s="15">
        <v>2.02</v>
      </c>
      <c r="BC72" s="15">
        <v>4.97</v>
      </c>
      <c r="BD72" s="15">
        <v>9.49</v>
      </c>
      <c r="BE72" s="15">
        <v>3.11</v>
      </c>
      <c r="BF72" s="15">
        <v>25.3</v>
      </c>
      <c r="BG72" s="15">
        <v>0.03</v>
      </c>
      <c r="BH72" s="15">
        <v>3.2</v>
      </c>
      <c r="BI72" s="15" t="s">
        <v>174</v>
      </c>
      <c r="BJ72" s="15">
        <v>2.06</v>
      </c>
      <c r="BK72" s="15">
        <v>1.54</v>
      </c>
      <c r="BL72" s="15" t="s">
        <v>183</v>
      </c>
      <c r="BM72" s="15">
        <v>0.18</v>
      </c>
      <c r="BN72" s="15">
        <v>0.02</v>
      </c>
      <c r="BO72" s="15">
        <v>5.36</v>
      </c>
      <c r="BP72" s="15">
        <v>0.92</v>
      </c>
      <c r="BQ72" s="15">
        <v>47</v>
      </c>
      <c r="BR72" s="15">
        <v>0.5</v>
      </c>
      <c r="BS72" s="15">
        <v>4.6500000000000004</v>
      </c>
      <c r="BT72" s="15">
        <v>0.36</v>
      </c>
      <c r="BU72" s="15">
        <v>52.4</v>
      </c>
      <c r="BV72" s="15">
        <v>4.9400000000000004</v>
      </c>
    </row>
    <row r="73" spans="1:74" s="11" customFormat="1" ht="15" customHeight="1">
      <c r="A73" s="88" t="s">
        <v>697</v>
      </c>
      <c r="B73" s="88" t="s">
        <v>152</v>
      </c>
      <c r="C73" s="88" t="str">
        <f>CONCATENATE(A73,"-A01")</f>
        <v>112-24-242-A01</v>
      </c>
      <c r="D73" s="11">
        <v>14</v>
      </c>
      <c r="E73" s="91">
        <v>750750.97215699998</v>
      </c>
      <c r="F73" s="91">
        <v>5613039.3613259997</v>
      </c>
      <c r="G73" s="88">
        <v>0.5</v>
      </c>
      <c r="H73" s="88">
        <v>0.7</v>
      </c>
      <c r="I73" s="88" t="s">
        <v>49</v>
      </c>
      <c r="J73" s="41" t="s">
        <v>156</v>
      </c>
      <c r="K73" s="88" t="s">
        <v>54</v>
      </c>
      <c r="L73" s="88">
        <v>2024</v>
      </c>
      <c r="M73" s="15">
        <v>3.49</v>
      </c>
      <c r="N73" s="15">
        <v>2</v>
      </c>
      <c r="O73" s="15">
        <v>73</v>
      </c>
      <c r="P73" s="15">
        <v>0.5</v>
      </c>
      <c r="Q73" s="15">
        <v>29.2</v>
      </c>
      <c r="R73" s="15">
        <v>55</v>
      </c>
      <c r="S73" s="15">
        <v>3.85</v>
      </c>
      <c r="T73" s="15">
        <v>0.188</v>
      </c>
      <c r="U73" s="15">
        <v>8</v>
      </c>
      <c r="V73" s="15">
        <v>21</v>
      </c>
      <c r="W73" s="15">
        <v>1.39</v>
      </c>
      <c r="X73" s="15">
        <v>3.4000000000000002E-2</v>
      </c>
      <c r="Y73" s="15">
        <v>0.02</v>
      </c>
      <c r="Z73" s="15">
        <v>0.14699999999999999</v>
      </c>
      <c r="AA73" s="15">
        <v>30</v>
      </c>
      <c r="AB73" s="15">
        <v>19</v>
      </c>
      <c r="AC73" s="15">
        <v>0.23799999999999999</v>
      </c>
      <c r="AD73" s="15">
        <v>0.02</v>
      </c>
      <c r="AE73" s="15" t="s">
        <v>183</v>
      </c>
      <c r="AF73" s="15" t="s">
        <v>183</v>
      </c>
      <c r="AG73" s="15">
        <v>0.28999999999999998</v>
      </c>
      <c r="AH73" s="15">
        <v>0.13</v>
      </c>
      <c r="AI73" s="15">
        <v>0.02</v>
      </c>
      <c r="AJ73" s="15">
        <v>10.4</v>
      </c>
      <c r="AK73" s="15">
        <v>1.96</v>
      </c>
      <c r="AL73" s="15">
        <v>18.399999999999999</v>
      </c>
      <c r="AM73" s="15">
        <v>0.8</v>
      </c>
      <c r="AN73" s="15">
        <v>0.38</v>
      </c>
      <c r="AO73" s="15">
        <v>0.27</v>
      </c>
      <c r="AP73" s="15">
        <v>5.77</v>
      </c>
      <c r="AQ73" s="15">
        <v>1.31</v>
      </c>
      <c r="AR73" s="15" t="s">
        <v>183</v>
      </c>
      <c r="AS73" s="15">
        <v>0.09</v>
      </c>
      <c r="AT73" s="15" t="s">
        <v>183</v>
      </c>
      <c r="AU73" s="15">
        <v>0.13</v>
      </c>
      <c r="AV73" s="15">
        <v>1.25</v>
      </c>
      <c r="AW73" s="15">
        <v>0.94</v>
      </c>
      <c r="AX73" s="15">
        <v>9.1300000000000008</v>
      </c>
      <c r="AY73" s="15">
        <v>37.700000000000003</v>
      </c>
      <c r="AZ73" s="15">
        <v>0.13100000000000001</v>
      </c>
      <c r="BA73" s="15">
        <v>2.23</v>
      </c>
      <c r="BB73" s="15">
        <v>1.88</v>
      </c>
      <c r="BC73" s="15">
        <v>4.7300000000000004</v>
      </c>
      <c r="BD73" s="15">
        <v>8.9700000000000006</v>
      </c>
      <c r="BE73" s="15">
        <v>2.0099999999999998</v>
      </c>
      <c r="BF73" s="15">
        <v>25.6</v>
      </c>
      <c r="BG73" s="15">
        <v>0.02</v>
      </c>
      <c r="BH73" s="15">
        <v>2.9</v>
      </c>
      <c r="BI73" s="15" t="s">
        <v>174</v>
      </c>
      <c r="BJ73" s="15">
        <v>1.46</v>
      </c>
      <c r="BK73" s="15">
        <v>1.83</v>
      </c>
      <c r="BL73" s="15" t="s">
        <v>183</v>
      </c>
      <c r="BM73" s="15">
        <v>0.13</v>
      </c>
      <c r="BN73" s="15">
        <v>0.02</v>
      </c>
      <c r="BO73" s="15">
        <v>5</v>
      </c>
      <c r="BP73" s="15">
        <v>0.66</v>
      </c>
      <c r="BQ73" s="15">
        <v>47.8</v>
      </c>
      <c r="BR73" s="15">
        <v>0.3</v>
      </c>
      <c r="BS73" s="15">
        <v>3.62</v>
      </c>
      <c r="BT73" s="15">
        <v>0.3</v>
      </c>
      <c r="BU73" s="15">
        <v>53.6</v>
      </c>
      <c r="BV73" s="15">
        <v>5.07</v>
      </c>
    </row>
    <row r="74" spans="1:74" s="11" customFormat="1" ht="15" customHeight="1">
      <c r="A74" s="88" t="s">
        <v>698</v>
      </c>
      <c r="B74" s="88" t="s">
        <v>152</v>
      </c>
      <c r="C74" s="88" t="str">
        <f>CONCATENATE(A74,"-A01")</f>
        <v>112-24-244-A01</v>
      </c>
      <c r="D74" s="11">
        <v>14</v>
      </c>
      <c r="E74" s="91">
        <v>760391.051874</v>
      </c>
      <c r="F74" s="91">
        <v>5625851.3652529996</v>
      </c>
      <c r="G74" s="88">
        <v>0.6</v>
      </c>
      <c r="H74" s="88">
        <v>0.9</v>
      </c>
      <c r="I74" s="88" t="s">
        <v>49</v>
      </c>
      <c r="J74" s="41" t="s">
        <v>156</v>
      </c>
      <c r="K74" s="88" t="s">
        <v>372</v>
      </c>
      <c r="L74" s="88">
        <v>2024</v>
      </c>
      <c r="M74" s="15">
        <v>2.84</v>
      </c>
      <c r="N74" s="15">
        <v>8</v>
      </c>
      <c r="O74" s="15">
        <v>48</v>
      </c>
      <c r="P74" s="15">
        <v>0.37</v>
      </c>
      <c r="Q74" s="15">
        <v>28.2</v>
      </c>
      <c r="R74" s="15">
        <v>56</v>
      </c>
      <c r="S74" s="15">
        <v>2.61</v>
      </c>
      <c r="T74" s="15">
        <v>8.2000000000000003E-2</v>
      </c>
      <c r="U74" s="15">
        <v>16</v>
      </c>
      <c r="V74" s="15">
        <v>19</v>
      </c>
      <c r="W74" s="15">
        <v>0.90200000000000002</v>
      </c>
      <c r="X74" s="15">
        <v>1.9E-2</v>
      </c>
      <c r="Y74" s="15">
        <v>0.02</v>
      </c>
      <c r="Z74" s="15">
        <v>0.10299999999999999</v>
      </c>
      <c r="AA74" s="15">
        <v>56</v>
      </c>
      <c r="AB74" s="15">
        <v>13</v>
      </c>
      <c r="AC74" s="15">
        <v>0.17799999999999999</v>
      </c>
      <c r="AD74" s="15">
        <v>0.02</v>
      </c>
      <c r="AE74" s="15">
        <v>1.79</v>
      </c>
      <c r="AF74" s="15" t="s">
        <v>183</v>
      </c>
      <c r="AG74" s="15">
        <v>0.28000000000000003</v>
      </c>
      <c r="AH74" s="15">
        <v>0.18</v>
      </c>
      <c r="AI74" s="15">
        <v>0.02</v>
      </c>
      <c r="AJ74" s="15">
        <v>7.49</v>
      </c>
      <c r="AK74" s="15">
        <v>1.39</v>
      </c>
      <c r="AL74" s="15">
        <v>33.6</v>
      </c>
      <c r="AM74" s="15">
        <v>0.97</v>
      </c>
      <c r="AN74" s="15">
        <v>0.41</v>
      </c>
      <c r="AO74" s="15">
        <v>0.32</v>
      </c>
      <c r="AP74" s="15">
        <v>4.24</v>
      </c>
      <c r="AQ74" s="15">
        <v>1.68</v>
      </c>
      <c r="AR74" s="15" t="s">
        <v>183</v>
      </c>
      <c r="AS74" s="15">
        <v>0.09</v>
      </c>
      <c r="AT74" s="15">
        <v>0.01</v>
      </c>
      <c r="AU74" s="15">
        <v>0.14000000000000001</v>
      </c>
      <c r="AV74" s="15">
        <v>1.1399999999999999</v>
      </c>
      <c r="AW74" s="15">
        <v>1.17</v>
      </c>
      <c r="AX74" s="15">
        <v>11.5</v>
      </c>
      <c r="AY74" s="15">
        <v>34.200000000000003</v>
      </c>
      <c r="AZ74" s="15">
        <v>0.13200000000000001</v>
      </c>
      <c r="BA74" s="15">
        <v>2.2200000000000002</v>
      </c>
      <c r="BB74" s="15">
        <v>1.89</v>
      </c>
      <c r="BC74" s="15">
        <v>4.63</v>
      </c>
      <c r="BD74" s="15">
        <v>8.8699999999999992</v>
      </c>
      <c r="BE74" s="15">
        <v>3</v>
      </c>
      <c r="BF74" s="15">
        <v>11.9</v>
      </c>
      <c r="BG74" s="15">
        <v>0.03</v>
      </c>
      <c r="BH74" s="15">
        <v>2.4</v>
      </c>
      <c r="BI74" s="15" t="s">
        <v>174</v>
      </c>
      <c r="BJ74" s="15">
        <v>1.95</v>
      </c>
      <c r="BK74" s="15">
        <v>1.82</v>
      </c>
      <c r="BL74" s="15" t="s">
        <v>183</v>
      </c>
      <c r="BM74" s="15">
        <v>0.16</v>
      </c>
      <c r="BN74" s="15">
        <v>0.01</v>
      </c>
      <c r="BO74" s="15">
        <v>4.9400000000000004</v>
      </c>
      <c r="BP74" s="15">
        <v>1.1399999999999999</v>
      </c>
      <c r="BQ74" s="15">
        <v>27.3</v>
      </c>
      <c r="BR74" s="15">
        <v>0.3</v>
      </c>
      <c r="BS74" s="15">
        <v>3.99</v>
      </c>
      <c r="BT74" s="15">
        <v>0.31</v>
      </c>
      <c r="BU74" s="15">
        <v>31.2</v>
      </c>
      <c r="BV74" s="15">
        <v>4.9800000000000004</v>
      </c>
    </row>
    <row r="75" spans="1:74" s="11" customFormat="1" ht="15" customHeight="1">
      <c r="A75" s="88" t="s">
        <v>699</v>
      </c>
      <c r="B75" s="88" t="s">
        <v>152</v>
      </c>
      <c r="C75" s="88" t="str">
        <f t="shared" ref="C75:C92" si="1">CONCATENATE(A75,"-A01")</f>
        <v>112-24-248-A01</v>
      </c>
      <c r="D75" s="11">
        <v>14</v>
      </c>
      <c r="E75" s="91">
        <v>759277.23331799998</v>
      </c>
      <c r="F75" s="91">
        <v>5634592.3020829996</v>
      </c>
      <c r="G75" s="88">
        <v>0.4</v>
      </c>
      <c r="H75" s="88">
        <v>0.6</v>
      </c>
      <c r="I75" s="88" t="s">
        <v>49</v>
      </c>
      <c r="J75" s="41" t="s">
        <v>156</v>
      </c>
      <c r="K75" s="88" t="s">
        <v>372</v>
      </c>
      <c r="L75" s="88">
        <v>2024</v>
      </c>
      <c r="M75" s="15">
        <v>5.6</v>
      </c>
      <c r="N75" s="15">
        <v>5</v>
      </c>
      <c r="O75" s="15">
        <v>96</v>
      </c>
      <c r="P75" s="15">
        <v>0.15</v>
      </c>
      <c r="Q75" s="15">
        <v>28</v>
      </c>
      <c r="R75" s="15">
        <v>115</v>
      </c>
      <c r="S75" s="15">
        <v>4.0199999999999996</v>
      </c>
      <c r="T75" s="15">
        <v>0.156</v>
      </c>
      <c r="U75" s="15">
        <v>14</v>
      </c>
      <c r="V75" s="15">
        <v>27</v>
      </c>
      <c r="W75" s="15">
        <v>1.54</v>
      </c>
      <c r="X75" s="15">
        <v>2.5000000000000001E-2</v>
      </c>
      <c r="Y75" s="15">
        <v>0.01</v>
      </c>
      <c r="Z75" s="15">
        <v>7.5999999999999998E-2</v>
      </c>
      <c r="AA75" s="15">
        <v>136</v>
      </c>
      <c r="AB75" s="15">
        <v>11</v>
      </c>
      <c r="AC75" s="15">
        <v>0.23</v>
      </c>
      <c r="AD75" s="15">
        <v>0.03</v>
      </c>
      <c r="AE75" s="15" t="s">
        <v>183</v>
      </c>
      <c r="AF75" s="15" t="s">
        <v>183</v>
      </c>
      <c r="AG75" s="15">
        <v>0.26</v>
      </c>
      <c r="AH75" s="15">
        <v>0.12</v>
      </c>
      <c r="AI75" s="15">
        <v>0.02</v>
      </c>
      <c r="AJ75" s="15">
        <v>13.6</v>
      </c>
      <c r="AK75" s="15">
        <v>1.25</v>
      </c>
      <c r="AL75" s="15">
        <v>55.8</v>
      </c>
      <c r="AM75" s="15">
        <v>1.26</v>
      </c>
      <c r="AN75" s="15">
        <v>0.45</v>
      </c>
      <c r="AO75" s="15">
        <v>0.45</v>
      </c>
      <c r="AP75" s="15">
        <v>7</v>
      </c>
      <c r="AQ75" s="15">
        <v>2.2000000000000002</v>
      </c>
      <c r="AR75" s="15" t="s">
        <v>183</v>
      </c>
      <c r="AS75" s="15">
        <v>0.1</v>
      </c>
      <c r="AT75" s="15">
        <v>0.02</v>
      </c>
      <c r="AU75" s="15">
        <v>0.18</v>
      </c>
      <c r="AV75" s="15">
        <v>1.42</v>
      </c>
      <c r="AW75" s="15">
        <v>1.1399999999999999</v>
      </c>
      <c r="AX75" s="15">
        <v>13.2</v>
      </c>
      <c r="AY75" s="15">
        <v>52.6</v>
      </c>
      <c r="AZ75" s="15">
        <v>0.224</v>
      </c>
      <c r="BA75" s="15">
        <v>3.44</v>
      </c>
      <c r="BB75" s="15">
        <v>3.16</v>
      </c>
      <c r="BC75" s="15">
        <v>7.53</v>
      </c>
      <c r="BD75" s="15">
        <v>14.4</v>
      </c>
      <c r="BE75" s="15">
        <v>3.33</v>
      </c>
      <c r="BF75" s="15">
        <v>16.399999999999999</v>
      </c>
      <c r="BG75" s="15">
        <v>0.06</v>
      </c>
      <c r="BH75" s="15">
        <v>3.7</v>
      </c>
      <c r="BI75" s="15" t="s">
        <v>174</v>
      </c>
      <c r="BJ75" s="15">
        <v>2.4300000000000002</v>
      </c>
      <c r="BK75" s="15">
        <v>1.1100000000000001</v>
      </c>
      <c r="BL75" s="15" t="s">
        <v>183</v>
      </c>
      <c r="BM75" s="15">
        <v>0.22</v>
      </c>
      <c r="BN75" s="15">
        <v>0.02</v>
      </c>
      <c r="BO75" s="15">
        <v>4.41</v>
      </c>
      <c r="BP75" s="15">
        <v>0.73</v>
      </c>
      <c r="BQ75" s="15">
        <v>57.9</v>
      </c>
      <c r="BR75" s="15">
        <v>0.2</v>
      </c>
      <c r="BS75" s="15">
        <v>4.7699999999999996</v>
      </c>
      <c r="BT75" s="15">
        <v>0.28999999999999998</v>
      </c>
      <c r="BU75" s="15">
        <v>55.6</v>
      </c>
      <c r="BV75" s="15">
        <v>6.68</v>
      </c>
    </row>
    <row r="76" spans="1:74" s="11" customFormat="1" ht="15" customHeight="1">
      <c r="A76" s="88" t="s">
        <v>700</v>
      </c>
      <c r="B76" s="88" t="s">
        <v>152</v>
      </c>
      <c r="C76" s="88" t="str">
        <f t="shared" si="1"/>
        <v>112-24-249-A01</v>
      </c>
      <c r="D76" s="11">
        <v>14</v>
      </c>
      <c r="E76" s="91">
        <v>760701.42900300003</v>
      </c>
      <c r="F76" s="91">
        <v>5638561.5305340001</v>
      </c>
      <c r="G76" s="155">
        <v>3</v>
      </c>
      <c r="H76" s="88">
        <v>3.2</v>
      </c>
      <c r="I76" s="88" t="s">
        <v>49</v>
      </c>
      <c r="J76" s="41" t="s">
        <v>156</v>
      </c>
      <c r="K76" s="88" t="s">
        <v>54</v>
      </c>
      <c r="L76" s="88">
        <v>2024</v>
      </c>
      <c r="M76" s="15">
        <v>3.12</v>
      </c>
      <c r="N76" s="15">
        <v>3</v>
      </c>
      <c r="O76" s="15">
        <v>30</v>
      </c>
      <c r="P76" s="15">
        <v>1.1100000000000001</v>
      </c>
      <c r="Q76" s="15">
        <v>35</v>
      </c>
      <c r="R76" s="15">
        <v>45</v>
      </c>
      <c r="S76" s="15">
        <v>4.9400000000000004</v>
      </c>
      <c r="T76" s="15">
        <v>9.4E-2</v>
      </c>
      <c r="U76" s="15">
        <v>18</v>
      </c>
      <c r="V76" s="15">
        <v>17</v>
      </c>
      <c r="W76" s="15">
        <v>1.81</v>
      </c>
      <c r="X76" s="15">
        <v>5.8000000000000003E-2</v>
      </c>
      <c r="Y76" s="15">
        <v>0.01</v>
      </c>
      <c r="Z76" s="15">
        <v>0.19700000000000001</v>
      </c>
      <c r="AA76" s="15">
        <v>60</v>
      </c>
      <c r="AB76" s="15">
        <v>13</v>
      </c>
      <c r="AC76" s="15">
        <v>8.1000000000000003E-2</v>
      </c>
      <c r="AD76" s="15">
        <v>0.01</v>
      </c>
      <c r="AE76" s="15" t="s">
        <v>183</v>
      </c>
      <c r="AF76" s="15" t="s">
        <v>183</v>
      </c>
      <c r="AG76" s="15">
        <v>0.11</v>
      </c>
      <c r="AH76" s="15">
        <v>0.06</v>
      </c>
      <c r="AI76" s="15">
        <v>0.04</v>
      </c>
      <c r="AJ76" s="15">
        <v>13.7</v>
      </c>
      <c r="AK76" s="15">
        <v>0.24</v>
      </c>
      <c r="AL76" s="15">
        <v>37.1</v>
      </c>
      <c r="AM76" s="15">
        <v>1.04</v>
      </c>
      <c r="AN76" s="15">
        <v>0.47</v>
      </c>
      <c r="AO76" s="15">
        <v>0.51</v>
      </c>
      <c r="AP76" s="15">
        <v>4.87</v>
      </c>
      <c r="AQ76" s="15">
        <v>1.99</v>
      </c>
      <c r="AR76" s="15" t="s">
        <v>183</v>
      </c>
      <c r="AS76" s="15">
        <v>0.11</v>
      </c>
      <c r="AT76" s="15" t="s">
        <v>183</v>
      </c>
      <c r="AU76" s="15">
        <v>0.16</v>
      </c>
      <c r="AV76" s="15">
        <v>0.6</v>
      </c>
      <c r="AW76" s="15">
        <v>0.18</v>
      </c>
      <c r="AX76" s="15">
        <v>14.9</v>
      </c>
      <c r="AY76" s="15">
        <v>36.1</v>
      </c>
      <c r="AZ76" s="15">
        <v>2.4E-2</v>
      </c>
      <c r="BA76" s="15">
        <v>0.54100000000000004</v>
      </c>
      <c r="BB76" s="15">
        <v>0.36799999999999999</v>
      </c>
      <c r="BC76" s="15">
        <v>1.06</v>
      </c>
      <c r="BD76" s="15">
        <v>1.99</v>
      </c>
      <c r="BE76" s="15">
        <v>3.92</v>
      </c>
      <c r="BF76" s="15">
        <v>6.86</v>
      </c>
      <c r="BG76" s="15">
        <v>0.03</v>
      </c>
      <c r="BH76" s="15">
        <v>3.7</v>
      </c>
      <c r="BI76" s="15" t="s">
        <v>174</v>
      </c>
      <c r="BJ76" s="15">
        <v>2.44</v>
      </c>
      <c r="BK76" s="15">
        <v>0.25</v>
      </c>
      <c r="BL76" s="15" t="s">
        <v>183</v>
      </c>
      <c r="BM76" s="15">
        <v>0.18</v>
      </c>
      <c r="BN76" s="15">
        <v>0.01</v>
      </c>
      <c r="BO76" s="15">
        <v>3.52</v>
      </c>
      <c r="BP76" s="15">
        <v>0.28999999999999998</v>
      </c>
      <c r="BQ76" s="15">
        <v>34.6</v>
      </c>
      <c r="BR76" s="15" t="s">
        <v>174</v>
      </c>
      <c r="BS76" s="15">
        <v>4.62</v>
      </c>
      <c r="BT76" s="15">
        <v>0.38</v>
      </c>
      <c r="BU76" s="15">
        <v>58.8</v>
      </c>
      <c r="BV76" s="15">
        <v>6.8</v>
      </c>
    </row>
    <row r="77" spans="1:74" s="11" customFormat="1" ht="15" customHeight="1">
      <c r="A77" s="88" t="s">
        <v>701</v>
      </c>
      <c r="B77" s="88" t="s">
        <v>152</v>
      </c>
      <c r="C77" s="88" t="str">
        <f t="shared" si="1"/>
        <v>112-24-253-A01</v>
      </c>
      <c r="D77" s="11">
        <v>14</v>
      </c>
      <c r="E77" s="91">
        <v>760066.74153799994</v>
      </c>
      <c r="F77" s="91">
        <v>5641696.7522529997</v>
      </c>
      <c r="G77" s="88">
        <v>0.3</v>
      </c>
      <c r="H77" s="88">
        <v>0.5</v>
      </c>
      <c r="I77" s="88" t="s">
        <v>49</v>
      </c>
      <c r="J77" s="41" t="s">
        <v>156</v>
      </c>
      <c r="K77" s="88" t="s">
        <v>54</v>
      </c>
      <c r="L77" s="88">
        <v>2024</v>
      </c>
      <c r="M77" s="15">
        <v>3.22</v>
      </c>
      <c r="N77" s="15">
        <v>1</v>
      </c>
      <c r="O77" s="15">
        <v>36</v>
      </c>
      <c r="P77" s="15">
        <v>0.45</v>
      </c>
      <c r="Q77" s="15">
        <v>13.1</v>
      </c>
      <c r="R77" s="15">
        <v>68</v>
      </c>
      <c r="S77" s="15">
        <v>4.18</v>
      </c>
      <c r="T77" s="15">
        <v>3.7999999999999999E-2</v>
      </c>
      <c r="U77" s="15">
        <v>4</v>
      </c>
      <c r="V77" s="15">
        <v>18</v>
      </c>
      <c r="W77" s="15">
        <v>1.82</v>
      </c>
      <c r="X77" s="15">
        <v>3.9E-2</v>
      </c>
      <c r="Y77" s="15" t="s">
        <v>183</v>
      </c>
      <c r="Z77" s="15">
        <v>9.9000000000000005E-2</v>
      </c>
      <c r="AA77" s="15">
        <v>29</v>
      </c>
      <c r="AB77" s="15">
        <v>10</v>
      </c>
      <c r="AC77" s="15">
        <v>0.156</v>
      </c>
      <c r="AD77" s="15">
        <v>0.01</v>
      </c>
      <c r="AE77" s="15" t="s">
        <v>183</v>
      </c>
      <c r="AF77" s="15" t="s">
        <v>183</v>
      </c>
      <c r="AG77" s="15">
        <v>0.14000000000000001</v>
      </c>
      <c r="AH77" s="15">
        <v>0.08</v>
      </c>
      <c r="AI77" s="15">
        <v>0.01</v>
      </c>
      <c r="AJ77" s="15">
        <v>11.8</v>
      </c>
      <c r="AK77" s="15">
        <v>0.3</v>
      </c>
      <c r="AL77" s="15">
        <v>15.9</v>
      </c>
      <c r="AM77" s="15">
        <v>0.61</v>
      </c>
      <c r="AN77" s="15">
        <v>0.28999999999999998</v>
      </c>
      <c r="AO77" s="15">
        <v>0.23</v>
      </c>
      <c r="AP77" s="15">
        <v>4.5999999999999996</v>
      </c>
      <c r="AQ77" s="15">
        <v>0.95</v>
      </c>
      <c r="AR77" s="15" t="s">
        <v>183</v>
      </c>
      <c r="AS77" s="15">
        <v>0.05</v>
      </c>
      <c r="AT77" s="15" t="s">
        <v>183</v>
      </c>
      <c r="AU77" s="15">
        <v>0.1</v>
      </c>
      <c r="AV77" s="15">
        <v>0.72</v>
      </c>
      <c r="AW77" s="15">
        <v>0.56000000000000005</v>
      </c>
      <c r="AX77" s="15">
        <v>5.78</v>
      </c>
      <c r="AY77" s="15">
        <v>36.9</v>
      </c>
      <c r="AZ77" s="15">
        <v>0.155</v>
      </c>
      <c r="BA77" s="15">
        <v>2.44</v>
      </c>
      <c r="BB77" s="15">
        <v>2.2200000000000002</v>
      </c>
      <c r="BC77" s="15">
        <v>5.38</v>
      </c>
      <c r="BD77" s="15">
        <v>10.199999999999999</v>
      </c>
      <c r="BE77" s="15">
        <v>1.44</v>
      </c>
      <c r="BF77" s="15">
        <v>12.3</v>
      </c>
      <c r="BG77" s="15">
        <v>0.01</v>
      </c>
      <c r="BH77" s="15">
        <v>3.8</v>
      </c>
      <c r="BI77" s="15" t="s">
        <v>174</v>
      </c>
      <c r="BJ77" s="15">
        <v>1.07</v>
      </c>
      <c r="BK77" s="15">
        <v>2.2599999999999998</v>
      </c>
      <c r="BL77" s="15" t="s">
        <v>183</v>
      </c>
      <c r="BM77" s="15">
        <v>0.1</v>
      </c>
      <c r="BN77" s="15" t="s">
        <v>183</v>
      </c>
      <c r="BO77" s="15">
        <v>2.2000000000000002</v>
      </c>
      <c r="BP77" s="15">
        <v>0.3</v>
      </c>
      <c r="BQ77" s="15">
        <v>64.8</v>
      </c>
      <c r="BR77" s="15" t="s">
        <v>174</v>
      </c>
      <c r="BS77" s="15">
        <v>2.86</v>
      </c>
      <c r="BT77" s="15">
        <v>0.26</v>
      </c>
      <c r="BU77" s="15">
        <v>44.5</v>
      </c>
      <c r="BV77" s="15">
        <v>2.78</v>
      </c>
    </row>
    <row r="78" spans="1:74" s="11" customFormat="1" ht="15" customHeight="1">
      <c r="A78" s="88" t="s">
        <v>702</v>
      </c>
      <c r="B78" s="88" t="s">
        <v>152</v>
      </c>
      <c r="C78" s="88" t="str">
        <f t="shared" si="1"/>
        <v>112-24-258-A01</v>
      </c>
      <c r="D78" s="11">
        <v>14</v>
      </c>
      <c r="E78" s="91">
        <v>750159.97906100005</v>
      </c>
      <c r="F78" s="91">
        <v>5612704.7251180001</v>
      </c>
      <c r="G78" s="88">
        <v>0.4</v>
      </c>
      <c r="H78" s="88">
        <v>0.87</v>
      </c>
      <c r="I78" s="88" t="s">
        <v>49</v>
      </c>
      <c r="J78" s="41" t="s">
        <v>156</v>
      </c>
      <c r="K78" s="88" t="s">
        <v>372</v>
      </c>
      <c r="L78" s="88">
        <v>2024</v>
      </c>
      <c r="M78" s="15">
        <v>3.64</v>
      </c>
      <c r="N78" s="15">
        <v>3</v>
      </c>
      <c r="O78" s="15">
        <v>47</v>
      </c>
      <c r="P78" s="15">
        <v>0.23</v>
      </c>
      <c r="Q78" s="15">
        <v>24.1</v>
      </c>
      <c r="R78" s="15">
        <v>38</v>
      </c>
      <c r="S78" s="15">
        <v>2.27</v>
      </c>
      <c r="T78" s="15">
        <v>4.4999999999999998E-2</v>
      </c>
      <c r="U78" s="15">
        <v>12</v>
      </c>
      <c r="V78" s="15">
        <v>22</v>
      </c>
      <c r="W78" s="15">
        <v>0.752</v>
      </c>
      <c r="X78" s="15">
        <v>1.7000000000000001E-2</v>
      </c>
      <c r="Y78" s="15">
        <v>0.01</v>
      </c>
      <c r="Z78" s="15">
        <v>6.9000000000000006E-2</v>
      </c>
      <c r="AA78" s="15">
        <v>92</v>
      </c>
      <c r="AB78" s="15">
        <v>10</v>
      </c>
      <c r="AC78" s="15">
        <v>0.14299999999999999</v>
      </c>
      <c r="AD78" s="15">
        <v>0.02</v>
      </c>
      <c r="AE78" s="15" t="s">
        <v>183</v>
      </c>
      <c r="AF78" s="15" t="s">
        <v>183</v>
      </c>
      <c r="AG78" s="15">
        <v>0.28000000000000003</v>
      </c>
      <c r="AH78" s="15">
        <v>0.11</v>
      </c>
      <c r="AI78" s="15">
        <v>0.01</v>
      </c>
      <c r="AJ78" s="15">
        <v>5.72</v>
      </c>
      <c r="AK78" s="15">
        <v>0.91</v>
      </c>
      <c r="AL78" s="15">
        <v>27.3</v>
      </c>
      <c r="AM78" s="15">
        <v>0.8</v>
      </c>
      <c r="AN78" s="15">
        <v>0.34</v>
      </c>
      <c r="AO78" s="15">
        <v>0.27</v>
      </c>
      <c r="AP78" s="15">
        <v>4.59</v>
      </c>
      <c r="AQ78" s="15">
        <v>1.4</v>
      </c>
      <c r="AR78" s="15" t="s">
        <v>183</v>
      </c>
      <c r="AS78" s="15">
        <v>0.11</v>
      </c>
      <c r="AT78" s="15">
        <v>0.01</v>
      </c>
      <c r="AU78" s="15">
        <v>0.12</v>
      </c>
      <c r="AV78" s="15">
        <v>1</v>
      </c>
      <c r="AW78" s="15">
        <v>1.42</v>
      </c>
      <c r="AX78" s="15">
        <v>9.75</v>
      </c>
      <c r="AY78" s="15">
        <v>22</v>
      </c>
      <c r="AZ78" s="15">
        <v>0.214</v>
      </c>
      <c r="BA78" s="15">
        <v>3.41</v>
      </c>
      <c r="BB78" s="15">
        <v>3</v>
      </c>
      <c r="BC78" s="15">
        <v>7.3</v>
      </c>
      <c r="BD78" s="15">
        <v>13.9</v>
      </c>
      <c r="BE78" s="15">
        <v>2.5</v>
      </c>
      <c r="BF78" s="15">
        <v>7.1</v>
      </c>
      <c r="BG78" s="15">
        <v>0.03</v>
      </c>
      <c r="BH78" s="15">
        <v>2.2999999999999998</v>
      </c>
      <c r="BI78" s="15" t="s">
        <v>174</v>
      </c>
      <c r="BJ78" s="15">
        <v>1.69</v>
      </c>
      <c r="BK78" s="15">
        <v>0.93</v>
      </c>
      <c r="BL78" s="15" t="s">
        <v>183</v>
      </c>
      <c r="BM78" s="15">
        <v>0.14000000000000001</v>
      </c>
      <c r="BN78" s="15">
        <v>0.01</v>
      </c>
      <c r="BO78" s="15">
        <v>4.57</v>
      </c>
      <c r="BP78" s="15">
        <v>0.99</v>
      </c>
      <c r="BQ78" s="15">
        <v>22.2</v>
      </c>
      <c r="BR78" s="15">
        <v>0.2</v>
      </c>
      <c r="BS78" s="15">
        <v>3.41</v>
      </c>
      <c r="BT78" s="15">
        <v>0.26</v>
      </c>
      <c r="BU78" s="15">
        <v>35</v>
      </c>
      <c r="BV78" s="15">
        <v>6.4</v>
      </c>
    </row>
    <row r="79" spans="1:74" s="11" customFormat="1" ht="15" customHeight="1">
      <c r="A79" s="88" t="s">
        <v>703</v>
      </c>
      <c r="B79" s="88" t="s">
        <v>152</v>
      </c>
      <c r="C79" s="88" t="str">
        <f t="shared" si="1"/>
        <v>112-24-259-A01</v>
      </c>
      <c r="D79" s="11">
        <v>14</v>
      </c>
      <c r="E79" s="91">
        <v>750019.056461</v>
      </c>
      <c r="F79" s="91">
        <v>5612744.7880570004</v>
      </c>
      <c r="G79" s="88">
        <v>0.4</v>
      </c>
      <c r="H79" s="88">
        <v>0.6</v>
      </c>
      <c r="I79" s="88" t="s">
        <v>49</v>
      </c>
      <c r="J79" s="41" t="s">
        <v>156</v>
      </c>
      <c r="K79" s="88" t="s">
        <v>54</v>
      </c>
      <c r="L79" s="88">
        <v>2024</v>
      </c>
      <c r="M79" s="15">
        <v>1.79</v>
      </c>
      <c r="N79" s="15">
        <v>2</v>
      </c>
      <c r="O79" s="15">
        <v>26</v>
      </c>
      <c r="P79" s="15">
        <v>0.27</v>
      </c>
      <c r="Q79" s="15">
        <v>19.600000000000001</v>
      </c>
      <c r="R79" s="15">
        <v>34</v>
      </c>
      <c r="S79" s="15">
        <v>1.66</v>
      </c>
      <c r="T79" s="15">
        <v>0.03</v>
      </c>
      <c r="U79" s="15">
        <v>11</v>
      </c>
      <c r="V79" s="15">
        <v>13</v>
      </c>
      <c r="W79" s="15">
        <v>0.7</v>
      </c>
      <c r="X79" s="15">
        <v>1.4999999999999999E-2</v>
      </c>
      <c r="Y79" s="15">
        <v>0.02</v>
      </c>
      <c r="Z79" s="15">
        <v>4.5999999999999999E-2</v>
      </c>
      <c r="AA79" s="15">
        <v>18</v>
      </c>
      <c r="AB79" s="15">
        <v>12</v>
      </c>
      <c r="AC79" s="15">
        <v>0.13</v>
      </c>
      <c r="AD79" s="15">
        <v>0.01</v>
      </c>
      <c r="AE79" s="15" t="s">
        <v>183</v>
      </c>
      <c r="AF79" s="15" t="s">
        <v>183</v>
      </c>
      <c r="AG79" s="15">
        <v>0.15</v>
      </c>
      <c r="AH79" s="15">
        <v>7.0000000000000007E-2</v>
      </c>
      <c r="AI79" s="15">
        <v>0.01</v>
      </c>
      <c r="AJ79" s="15">
        <v>4.3099999999999996</v>
      </c>
      <c r="AK79" s="15">
        <v>0.6</v>
      </c>
      <c r="AL79" s="15">
        <v>11.5</v>
      </c>
      <c r="AM79" s="15">
        <v>0.59</v>
      </c>
      <c r="AN79" s="15">
        <v>0.26</v>
      </c>
      <c r="AO79" s="15">
        <v>0.2</v>
      </c>
      <c r="AP79" s="15">
        <v>3.04</v>
      </c>
      <c r="AQ79" s="15">
        <v>1.0900000000000001</v>
      </c>
      <c r="AR79" s="15" t="s">
        <v>183</v>
      </c>
      <c r="AS79" s="15">
        <v>7.0000000000000007E-2</v>
      </c>
      <c r="AT79" s="15" t="s">
        <v>183</v>
      </c>
      <c r="AU79" s="15">
        <v>0.09</v>
      </c>
      <c r="AV79" s="15">
        <v>0.44</v>
      </c>
      <c r="AW79" s="15">
        <v>0.69</v>
      </c>
      <c r="AX79" s="15">
        <v>8.11</v>
      </c>
      <c r="AY79" s="15">
        <v>15.9</v>
      </c>
      <c r="AZ79" s="15">
        <v>0.13300000000000001</v>
      </c>
      <c r="BA79" s="15">
        <v>2.1800000000000002</v>
      </c>
      <c r="BB79" s="15">
        <v>1.9</v>
      </c>
      <c r="BC79" s="15">
        <v>4.71</v>
      </c>
      <c r="BD79" s="15">
        <v>8.92</v>
      </c>
      <c r="BE79" s="15">
        <v>2.08</v>
      </c>
      <c r="BF79" s="15">
        <v>5.55</v>
      </c>
      <c r="BG79" s="15">
        <v>0.02</v>
      </c>
      <c r="BH79" s="15">
        <v>1.8</v>
      </c>
      <c r="BI79" s="15" t="s">
        <v>174</v>
      </c>
      <c r="BJ79" s="15">
        <v>1.32</v>
      </c>
      <c r="BK79" s="15">
        <v>1.51</v>
      </c>
      <c r="BL79" s="15" t="s">
        <v>183</v>
      </c>
      <c r="BM79" s="15">
        <v>0.1</v>
      </c>
      <c r="BN79" s="15" t="s">
        <v>183</v>
      </c>
      <c r="BO79" s="15">
        <v>3.38</v>
      </c>
      <c r="BP79" s="15">
        <v>0.54</v>
      </c>
      <c r="BQ79" s="15">
        <v>16.600000000000001</v>
      </c>
      <c r="BR79" s="15">
        <v>0.1</v>
      </c>
      <c r="BS79" s="15">
        <v>2.66</v>
      </c>
      <c r="BT79" s="15">
        <v>0.2</v>
      </c>
      <c r="BU79" s="15">
        <v>25.1</v>
      </c>
      <c r="BV79" s="15">
        <v>4.5</v>
      </c>
    </row>
    <row r="80" spans="1:74" s="11" customFormat="1" ht="15" customHeight="1">
      <c r="A80" s="88" t="s">
        <v>704</v>
      </c>
      <c r="B80" s="88" t="s">
        <v>152</v>
      </c>
      <c r="C80" s="88" t="str">
        <f t="shared" si="1"/>
        <v>112-24-260-A01</v>
      </c>
      <c r="D80" s="11">
        <v>14</v>
      </c>
      <c r="E80" s="91">
        <v>730850.38426299999</v>
      </c>
      <c r="F80" s="91">
        <v>5585678.5969979996</v>
      </c>
      <c r="G80" s="88">
        <v>0.4</v>
      </c>
      <c r="H80" s="88">
        <v>0.6</v>
      </c>
      <c r="I80" s="88" t="s">
        <v>49</v>
      </c>
      <c r="J80" s="41" t="s">
        <v>156</v>
      </c>
      <c r="K80" s="88" t="s">
        <v>54</v>
      </c>
      <c r="L80" s="88">
        <v>2024</v>
      </c>
      <c r="M80" s="15">
        <v>2.88</v>
      </c>
      <c r="N80" s="15">
        <v>5</v>
      </c>
      <c r="O80" s="15">
        <v>88</v>
      </c>
      <c r="P80" s="15">
        <v>0.31</v>
      </c>
      <c r="Q80" s="15">
        <v>33.6</v>
      </c>
      <c r="R80" s="15">
        <v>41</v>
      </c>
      <c r="S80" s="15">
        <v>2.85</v>
      </c>
      <c r="T80" s="15">
        <v>0.19700000000000001</v>
      </c>
      <c r="U80" s="15">
        <v>20</v>
      </c>
      <c r="V80" s="15">
        <v>19</v>
      </c>
      <c r="W80" s="15">
        <v>0.88700000000000001</v>
      </c>
      <c r="X80" s="15">
        <v>2.3E-2</v>
      </c>
      <c r="Y80" s="15">
        <v>0.01</v>
      </c>
      <c r="Z80" s="15">
        <v>5.1999999999999998E-2</v>
      </c>
      <c r="AA80" s="15">
        <v>73</v>
      </c>
      <c r="AB80" s="15">
        <v>17</v>
      </c>
      <c r="AC80" s="15">
        <v>7.5999999999999998E-2</v>
      </c>
      <c r="AD80" s="15">
        <v>0.05</v>
      </c>
      <c r="AE80" s="15" t="s">
        <v>183</v>
      </c>
      <c r="AF80" s="15" t="s">
        <v>183</v>
      </c>
      <c r="AG80" s="15">
        <v>0.44</v>
      </c>
      <c r="AH80" s="15">
        <v>0.2</v>
      </c>
      <c r="AI80" s="15">
        <v>0.02</v>
      </c>
      <c r="AJ80" s="15">
        <v>7.01</v>
      </c>
      <c r="AK80" s="15">
        <v>0.84</v>
      </c>
      <c r="AL80" s="15">
        <v>18.399999999999999</v>
      </c>
      <c r="AM80" s="15">
        <v>0.96</v>
      </c>
      <c r="AN80" s="15">
        <v>0.39</v>
      </c>
      <c r="AO80" s="15">
        <v>0.34</v>
      </c>
      <c r="AP80" s="15">
        <v>4.5999999999999996</v>
      </c>
      <c r="AQ80" s="15">
        <v>1.8</v>
      </c>
      <c r="AR80" s="15" t="s">
        <v>183</v>
      </c>
      <c r="AS80" s="15">
        <v>7.0000000000000007E-2</v>
      </c>
      <c r="AT80" s="15">
        <v>0.01</v>
      </c>
      <c r="AU80" s="15">
        <v>0.14000000000000001</v>
      </c>
      <c r="AV80" s="15">
        <v>1.19</v>
      </c>
      <c r="AW80" s="15">
        <v>0.7</v>
      </c>
      <c r="AX80" s="15">
        <v>13.5</v>
      </c>
      <c r="AY80" s="15">
        <v>20.2</v>
      </c>
      <c r="AZ80" s="15">
        <v>0.25800000000000001</v>
      </c>
      <c r="BA80" s="15">
        <v>4.0599999999999996</v>
      </c>
      <c r="BB80" s="15">
        <v>3.67</v>
      </c>
      <c r="BC80" s="15">
        <v>8.8699999999999992</v>
      </c>
      <c r="BD80" s="15">
        <v>16.8</v>
      </c>
      <c r="BE80" s="15">
        <v>3.63</v>
      </c>
      <c r="BF80" s="15">
        <v>33.6</v>
      </c>
      <c r="BG80" s="15">
        <v>0.05</v>
      </c>
      <c r="BH80" s="15">
        <v>3.1</v>
      </c>
      <c r="BI80" s="15" t="s">
        <v>174</v>
      </c>
      <c r="BJ80" s="15">
        <v>2.17</v>
      </c>
      <c r="BK80" s="15">
        <v>1.23</v>
      </c>
      <c r="BL80" s="15" t="s">
        <v>183</v>
      </c>
      <c r="BM80" s="15">
        <v>0.17</v>
      </c>
      <c r="BN80" s="15">
        <v>0.02</v>
      </c>
      <c r="BO80" s="15">
        <v>6.47</v>
      </c>
      <c r="BP80" s="15">
        <v>2.89</v>
      </c>
      <c r="BQ80" s="15">
        <v>34.299999999999997</v>
      </c>
      <c r="BR80" s="15" t="s">
        <v>174</v>
      </c>
      <c r="BS80" s="15">
        <v>4.12</v>
      </c>
      <c r="BT80" s="15">
        <v>0.27</v>
      </c>
      <c r="BU80" s="15">
        <v>61.5</v>
      </c>
      <c r="BV80" s="15">
        <v>4.6399999999999997</v>
      </c>
    </row>
    <row r="81" spans="1:74" s="11" customFormat="1" ht="15" customHeight="1">
      <c r="A81" s="88" t="s">
        <v>705</v>
      </c>
      <c r="B81" s="88" t="s">
        <v>152</v>
      </c>
      <c r="C81" s="88" t="str">
        <f t="shared" si="1"/>
        <v>112-24-274-A01</v>
      </c>
      <c r="D81" s="11">
        <v>14</v>
      </c>
      <c r="E81" s="91">
        <v>754553.64853200002</v>
      </c>
      <c r="F81" s="91">
        <v>5654102.0411200002</v>
      </c>
      <c r="G81" s="88">
        <v>0.7</v>
      </c>
      <c r="H81" s="88">
        <v>1.2</v>
      </c>
      <c r="I81" s="88" t="s">
        <v>49</v>
      </c>
      <c r="J81" s="41" t="s">
        <v>156</v>
      </c>
      <c r="K81" s="88" t="s">
        <v>54</v>
      </c>
      <c r="L81" s="88">
        <v>2024</v>
      </c>
      <c r="M81" s="15">
        <v>2.02</v>
      </c>
      <c r="N81" s="15">
        <v>2</v>
      </c>
      <c r="O81" s="15">
        <v>47</v>
      </c>
      <c r="P81" s="15">
        <v>0.64</v>
      </c>
      <c r="Q81" s="15">
        <v>54.8</v>
      </c>
      <c r="R81" s="15">
        <v>49</v>
      </c>
      <c r="S81" s="15">
        <v>3.09</v>
      </c>
      <c r="T81" s="15">
        <v>0.217</v>
      </c>
      <c r="U81" s="15">
        <v>23</v>
      </c>
      <c r="V81" s="15">
        <v>17</v>
      </c>
      <c r="W81" s="15">
        <v>1.08</v>
      </c>
      <c r="X81" s="15">
        <v>3.5000000000000003E-2</v>
      </c>
      <c r="Y81" s="15">
        <v>0.02</v>
      </c>
      <c r="Z81" s="15">
        <v>0.23699999999999999</v>
      </c>
      <c r="AA81" s="15">
        <v>42</v>
      </c>
      <c r="AB81" s="15">
        <v>19</v>
      </c>
      <c r="AC81" s="15">
        <v>0.17299999999999999</v>
      </c>
      <c r="AD81" s="15">
        <v>0.02</v>
      </c>
      <c r="AE81" s="15" t="s">
        <v>183</v>
      </c>
      <c r="AF81" s="15" t="s">
        <v>183</v>
      </c>
      <c r="AG81" s="15">
        <v>0.2</v>
      </c>
      <c r="AH81" s="15">
        <v>0.1</v>
      </c>
      <c r="AI81" s="15">
        <v>0.02</v>
      </c>
      <c r="AJ81" s="15">
        <v>8.7899999999999991</v>
      </c>
      <c r="AK81" s="15">
        <v>0.98</v>
      </c>
      <c r="AL81" s="15">
        <v>16.100000000000001</v>
      </c>
      <c r="AM81" s="15">
        <v>1.23</v>
      </c>
      <c r="AN81" s="15">
        <v>0.56999999999999995</v>
      </c>
      <c r="AO81" s="15">
        <v>0.48</v>
      </c>
      <c r="AP81" s="15">
        <v>4.0999999999999996</v>
      </c>
      <c r="AQ81" s="15">
        <v>2.13</v>
      </c>
      <c r="AR81" s="15" t="s">
        <v>183</v>
      </c>
      <c r="AS81" s="15">
        <v>0.09</v>
      </c>
      <c r="AT81" s="15">
        <v>0.01</v>
      </c>
      <c r="AU81" s="15">
        <v>0.2</v>
      </c>
      <c r="AV81" s="15">
        <v>0.62</v>
      </c>
      <c r="AW81" s="15">
        <v>0.78</v>
      </c>
      <c r="AX81" s="15">
        <v>16.7</v>
      </c>
      <c r="AY81" s="15">
        <v>23.5</v>
      </c>
      <c r="AZ81" s="15">
        <v>0.16</v>
      </c>
      <c r="BA81" s="15">
        <v>2.78</v>
      </c>
      <c r="BB81" s="15">
        <v>2.31</v>
      </c>
      <c r="BC81" s="15">
        <v>5.79</v>
      </c>
      <c r="BD81" s="15">
        <v>11</v>
      </c>
      <c r="BE81" s="15">
        <v>4.6399999999999997</v>
      </c>
      <c r="BF81" s="15">
        <v>30</v>
      </c>
      <c r="BG81" s="15">
        <v>0.02</v>
      </c>
      <c r="BH81" s="15">
        <v>2.5</v>
      </c>
      <c r="BI81" s="15" t="s">
        <v>174</v>
      </c>
      <c r="BJ81" s="15">
        <v>2.65</v>
      </c>
      <c r="BK81" s="15">
        <v>1.82</v>
      </c>
      <c r="BL81" s="15" t="s">
        <v>183</v>
      </c>
      <c r="BM81" s="15">
        <v>0.21</v>
      </c>
      <c r="BN81" s="15">
        <v>0.01</v>
      </c>
      <c r="BO81" s="15">
        <v>7.51</v>
      </c>
      <c r="BP81" s="15">
        <v>0.93</v>
      </c>
      <c r="BQ81" s="15">
        <v>31.9</v>
      </c>
      <c r="BR81" s="15">
        <v>0.1</v>
      </c>
      <c r="BS81" s="15">
        <v>5.5</v>
      </c>
      <c r="BT81" s="15">
        <v>0.47</v>
      </c>
      <c r="BU81" s="15">
        <v>38.6</v>
      </c>
      <c r="BV81" s="15">
        <v>5.94</v>
      </c>
    </row>
    <row r="82" spans="1:74" s="11" customFormat="1" ht="15" customHeight="1">
      <c r="A82" s="88" t="s">
        <v>706</v>
      </c>
      <c r="B82" s="88" t="s">
        <v>152</v>
      </c>
      <c r="C82" s="88" t="str">
        <f t="shared" si="1"/>
        <v>112-24-278-A01</v>
      </c>
      <c r="D82" s="11">
        <v>14</v>
      </c>
      <c r="E82" s="91">
        <v>711658.61119099997</v>
      </c>
      <c r="F82" s="91">
        <v>5662527.7636230001</v>
      </c>
      <c r="G82" s="88">
        <v>0.4</v>
      </c>
      <c r="H82" s="88">
        <v>0.8</v>
      </c>
      <c r="I82" s="88" t="s">
        <v>49</v>
      </c>
      <c r="J82" s="41" t="s">
        <v>156</v>
      </c>
      <c r="K82" s="88" t="s">
        <v>372</v>
      </c>
      <c r="L82" s="88">
        <v>2024</v>
      </c>
      <c r="M82" s="15">
        <v>1.53</v>
      </c>
      <c r="N82" s="15">
        <v>1</v>
      </c>
      <c r="O82" s="15">
        <v>16</v>
      </c>
      <c r="P82" s="15">
        <v>0.23</v>
      </c>
      <c r="Q82" s="15">
        <v>19.7</v>
      </c>
      <c r="R82" s="15">
        <v>17</v>
      </c>
      <c r="S82" s="15">
        <v>1.66</v>
      </c>
      <c r="T82" s="15">
        <v>2.1000000000000001E-2</v>
      </c>
      <c r="U82" s="15">
        <v>12</v>
      </c>
      <c r="V82" s="15">
        <v>10</v>
      </c>
      <c r="W82" s="15">
        <v>0.59799999999999998</v>
      </c>
      <c r="X82" s="15">
        <v>0.01</v>
      </c>
      <c r="Y82" s="15" t="s">
        <v>183</v>
      </c>
      <c r="Z82" s="15">
        <v>0.112</v>
      </c>
      <c r="AA82" s="15">
        <v>23</v>
      </c>
      <c r="AB82" s="15">
        <v>6</v>
      </c>
      <c r="AC82" s="15">
        <v>8.4000000000000005E-2</v>
      </c>
      <c r="AD82" s="15">
        <v>0.01</v>
      </c>
      <c r="AE82" s="15" t="s">
        <v>183</v>
      </c>
      <c r="AF82" s="15" t="s">
        <v>183</v>
      </c>
      <c r="AG82" s="15">
        <v>0.11</v>
      </c>
      <c r="AH82" s="15">
        <v>7.0000000000000007E-2</v>
      </c>
      <c r="AI82" s="15" t="s">
        <v>183</v>
      </c>
      <c r="AJ82" s="15">
        <v>4.22</v>
      </c>
      <c r="AK82" s="15">
        <v>0.24</v>
      </c>
      <c r="AL82" s="15">
        <v>12.8</v>
      </c>
      <c r="AM82" s="15">
        <v>0.55000000000000004</v>
      </c>
      <c r="AN82" s="15">
        <v>0.24</v>
      </c>
      <c r="AO82" s="15">
        <v>0.26</v>
      </c>
      <c r="AP82" s="15">
        <v>2.67</v>
      </c>
      <c r="AQ82" s="15">
        <v>1.08</v>
      </c>
      <c r="AR82" s="15" t="s">
        <v>183</v>
      </c>
      <c r="AS82" s="15">
        <v>0.06</v>
      </c>
      <c r="AT82" s="15" t="s">
        <v>183</v>
      </c>
      <c r="AU82" s="15">
        <v>0.09</v>
      </c>
      <c r="AV82" s="15">
        <v>0.4</v>
      </c>
      <c r="AW82" s="15">
        <v>0.75</v>
      </c>
      <c r="AX82" s="15">
        <v>8.34</v>
      </c>
      <c r="AY82" s="15">
        <v>14.4</v>
      </c>
      <c r="AZ82" s="15">
        <v>0.124</v>
      </c>
      <c r="BA82" s="15">
        <v>1.97</v>
      </c>
      <c r="BB82" s="15">
        <v>1.78</v>
      </c>
      <c r="BC82" s="15">
        <v>4.33</v>
      </c>
      <c r="BD82" s="15">
        <v>8.1999999999999993</v>
      </c>
      <c r="BE82" s="15">
        <v>2.2000000000000002</v>
      </c>
      <c r="BF82" s="15">
        <v>3.12</v>
      </c>
      <c r="BG82" s="15">
        <v>0.03</v>
      </c>
      <c r="BH82" s="15">
        <v>1.2</v>
      </c>
      <c r="BI82" s="15" t="s">
        <v>174</v>
      </c>
      <c r="BJ82" s="15">
        <v>1.32</v>
      </c>
      <c r="BK82" s="15">
        <v>1.6</v>
      </c>
      <c r="BL82" s="15" t="s">
        <v>183</v>
      </c>
      <c r="BM82" s="15">
        <v>0.1</v>
      </c>
      <c r="BN82" s="15" t="s">
        <v>183</v>
      </c>
      <c r="BO82" s="15">
        <v>3.54</v>
      </c>
      <c r="BP82" s="15">
        <v>0.5</v>
      </c>
      <c r="BQ82" s="15">
        <v>12.1</v>
      </c>
      <c r="BR82" s="15" t="s">
        <v>174</v>
      </c>
      <c r="BS82" s="15">
        <v>2.68</v>
      </c>
      <c r="BT82" s="15">
        <v>0.18</v>
      </c>
      <c r="BU82" s="15">
        <v>24.5</v>
      </c>
      <c r="BV82" s="15">
        <v>3.78</v>
      </c>
    </row>
    <row r="83" spans="1:74" s="11" customFormat="1" ht="15" customHeight="1">
      <c r="A83" s="88" t="s">
        <v>707</v>
      </c>
      <c r="B83" s="88" t="s">
        <v>152</v>
      </c>
      <c r="C83" s="88" t="str">
        <f t="shared" si="1"/>
        <v>112-24-281-A01</v>
      </c>
      <c r="D83" s="11">
        <v>14</v>
      </c>
      <c r="E83" s="91">
        <v>720461.13040200004</v>
      </c>
      <c r="F83" s="91">
        <v>5661380.9857630003</v>
      </c>
      <c r="G83" s="88">
        <v>0.3</v>
      </c>
      <c r="H83" s="88">
        <v>0.5</v>
      </c>
      <c r="I83" s="88" t="s">
        <v>49</v>
      </c>
      <c r="J83" s="41" t="s">
        <v>156</v>
      </c>
      <c r="K83" s="88" t="s">
        <v>54</v>
      </c>
      <c r="L83" s="88">
        <v>2024</v>
      </c>
      <c r="M83" s="15">
        <v>2.37</v>
      </c>
      <c r="N83" s="15">
        <v>4</v>
      </c>
      <c r="O83" s="15">
        <v>40</v>
      </c>
      <c r="P83" s="15">
        <v>0.38</v>
      </c>
      <c r="Q83" s="15">
        <v>14.7</v>
      </c>
      <c r="R83" s="15">
        <v>30</v>
      </c>
      <c r="S83" s="15">
        <v>3.02</v>
      </c>
      <c r="T83" s="15">
        <v>0.14399999999999999</v>
      </c>
      <c r="U83" s="15">
        <v>7</v>
      </c>
      <c r="V83" s="15">
        <v>18</v>
      </c>
      <c r="W83" s="15">
        <v>1.1299999999999999</v>
      </c>
      <c r="X83" s="15">
        <v>0.02</v>
      </c>
      <c r="Y83" s="15" t="s">
        <v>183</v>
      </c>
      <c r="Z83" s="15">
        <v>9.6000000000000002E-2</v>
      </c>
      <c r="AA83" s="15">
        <v>35</v>
      </c>
      <c r="AB83" s="15">
        <v>10</v>
      </c>
      <c r="AC83" s="15">
        <v>0.11799999999999999</v>
      </c>
      <c r="AD83" s="15">
        <v>0.02</v>
      </c>
      <c r="AE83" s="15" t="s">
        <v>183</v>
      </c>
      <c r="AF83" s="15" t="s">
        <v>183</v>
      </c>
      <c r="AG83" s="15">
        <v>0.18</v>
      </c>
      <c r="AH83" s="15">
        <v>0.09</v>
      </c>
      <c r="AI83" s="15">
        <v>0.01</v>
      </c>
      <c r="AJ83" s="15">
        <v>7.08</v>
      </c>
      <c r="AK83" s="15">
        <v>0.64</v>
      </c>
      <c r="AL83" s="15">
        <v>15.1</v>
      </c>
      <c r="AM83" s="15">
        <v>0.56000000000000005</v>
      </c>
      <c r="AN83" s="15">
        <v>0.25</v>
      </c>
      <c r="AO83" s="15">
        <v>0.24</v>
      </c>
      <c r="AP83" s="15">
        <v>3.84</v>
      </c>
      <c r="AQ83" s="15">
        <v>1.01</v>
      </c>
      <c r="AR83" s="15" t="s">
        <v>183</v>
      </c>
      <c r="AS83" s="15">
        <v>0.04</v>
      </c>
      <c r="AT83" s="15" t="s">
        <v>183</v>
      </c>
      <c r="AU83" s="15">
        <v>0.09</v>
      </c>
      <c r="AV83" s="15">
        <v>0.61</v>
      </c>
      <c r="AW83" s="15">
        <v>0.57999999999999996</v>
      </c>
      <c r="AX83" s="15">
        <v>6.98</v>
      </c>
      <c r="AY83" s="15">
        <v>22.3</v>
      </c>
      <c r="AZ83" s="15">
        <v>8.7999999999999995E-2</v>
      </c>
      <c r="BA83" s="15">
        <v>1.44</v>
      </c>
      <c r="BB83" s="15">
        <v>1.25</v>
      </c>
      <c r="BC83" s="15">
        <v>3.06</v>
      </c>
      <c r="BD83" s="15">
        <v>5.84</v>
      </c>
      <c r="BE83" s="15">
        <v>1.77</v>
      </c>
      <c r="BF83" s="15">
        <v>18.8</v>
      </c>
      <c r="BG83" s="15">
        <v>0.03</v>
      </c>
      <c r="BH83" s="15">
        <v>1.6</v>
      </c>
      <c r="BI83" s="15" t="s">
        <v>174</v>
      </c>
      <c r="BJ83" s="15">
        <v>1.21</v>
      </c>
      <c r="BK83" s="15">
        <v>0.83</v>
      </c>
      <c r="BL83" s="15" t="s">
        <v>183</v>
      </c>
      <c r="BM83" s="15">
        <v>0.1</v>
      </c>
      <c r="BN83" s="15" t="s">
        <v>183</v>
      </c>
      <c r="BO83" s="15">
        <v>2.4500000000000002</v>
      </c>
      <c r="BP83" s="15">
        <v>0.52</v>
      </c>
      <c r="BQ83" s="15">
        <v>23.5</v>
      </c>
      <c r="BR83" s="15">
        <v>0.1</v>
      </c>
      <c r="BS83" s="15">
        <v>2.48</v>
      </c>
      <c r="BT83" s="15">
        <v>0.2</v>
      </c>
      <c r="BU83" s="15">
        <v>45</v>
      </c>
      <c r="BV83" s="15">
        <v>2.2599999999999998</v>
      </c>
    </row>
    <row r="84" spans="1:74" s="11" customFormat="1" ht="15" customHeight="1">
      <c r="A84" s="88" t="s">
        <v>708</v>
      </c>
      <c r="B84" s="88" t="s">
        <v>152</v>
      </c>
      <c r="C84" s="88" t="str">
        <f t="shared" si="1"/>
        <v>112-24-282-A01</v>
      </c>
      <c r="D84" s="11">
        <v>14</v>
      </c>
      <c r="E84" s="91">
        <v>725519.74357499997</v>
      </c>
      <c r="F84" s="91">
        <v>5660652.4666809998</v>
      </c>
      <c r="G84" s="88">
        <v>0.5</v>
      </c>
      <c r="H84" s="88">
        <v>0.9</v>
      </c>
      <c r="I84" s="88" t="s">
        <v>49</v>
      </c>
      <c r="J84" s="41" t="s">
        <v>156</v>
      </c>
      <c r="K84" s="88" t="s">
        <v>54</v>
      </c>
      <c r="L84" s="88">
        <v>2024</v>
      </c>
      <c r="M84" s="15">
        <v>2.17</v>
      </c>
      <c r="N84" s="15">
        <v>12</v>
      </c>
      <c r="O84" s="15">
        <v>40</v>
      </c>
      <c r="P84" s="15">
        <v>0.48</v>
      </c>
      <c r="Q84" s="15">
        <v>122</v>
      </c>
      <c r="R84" s="15">
        <v>29</v>
      </c>
      <c r="S84" s="15">
        <v>3.54</v>
      </c>
      <c r="T84" s="15">
        <v>0.10100000000000001</v>
      </c>
      <c r="U84" s="15">
        <v>17</v>
      </c>
      <c r="V84" s="15">
        <v>13</v>
      </c>
      <c r="W84" s="15">
        <v>0.58399999999999996</v>
      </c>
      <c r="X84" s="15">
        <v>2.5000000000000001E-2</v>
      </c>
      <c r="Y84" s="15">
        <v>0.01</v>
      </c>
      <c r="Z84" s="15">
        <v>0.55600000000000005</v>
      </c>
      <c r="AA84" s="15">
        <v>42</v>
      </c>
      <c r="AB84" s="15">
        <v>14</v>
      </c>
      <c r="AC84" s="15">
        <v>9.6000000000000002E-2</v>
      </c>
      <c r="AD84" s="15">
        <v>0.03</v>
      </c>
      <c r="AE84" s="15">
        <v>4.8</v>
      </c>
      <c r="AF84" s="15" t="s">
        <v>183</v>
      </c>
      <c r="AG84" s="15">
        <v>0.26</v>
      </c>
      <c r="AH84" s="15">
        <v>0.23</v>
      </c>
      <c r="AI84" s="15">
        <v>0.05</v>
      </c>
      <c r="AJ84" s="15">
        <v>7.18</v>
      </c>
      <c r="AK84" s="15">
        <v>0.57999999999999996</v>
      </c>
      <c r="AL84" s="15">
        <v>27.6</v>
      </c>
      <c r="AM84" s="15">
        <v>1.0900000000000001</v>
      </c>
      <c r="AN84" s="15">
        <v>0.48</v>
      </c>
      <c r="AO84" s="15">
        <v>0.45</v>
      </c>
      <c r="AP84" s="15">
        <v>4.46</v>
      </c>
      <c r="AQ84" s="15">
        <v>2.06</v>
      </c>
      <c r="AR84" s="15" t="s">
        <v>183</v>
      </c>
      <c r="AS84" s="15">
        <v>0.06</v>
      </c>
      <c r="AT84" s="15" t="s">
        <v>183</v>
      </c>
      <c r="AU84" s="15">
        <v>0.17</v>
      </c>
      <c r="AV84" s="15">
        <v>0.56999999999999995</v>
      </c>
      <c r="AW84" s="15">
        <v>1.02</v>
      </c>
      <c r="AX84" s="15">
        <v>14</v>
      </c>
      <c r="AY84" s="15">
        <v>21.4</v>
      </c>
      <c r="AZ84" s="15">
        <v>0.159</v>
      </c>
      <c r="BA84" s="15">
        <v>3.06</v>
      </c>
      <c r="BB84" s="15">
        <v>2.37</v>
      </c>
      <c r="BC84" s="15">
        <v>6.02</v>
      </c>
      <c r="BD84" s="15">
        <v>11.6</v>
      </c>
      <c r="BE84" s="15">
        <v>3.75</v>
      </c>
      <c r="BF84" s="15">
        <v>8.73</v>
      </c>
      <c r="BG84" s="15">
        <v>0.04</v>
      </c>
      <c r="BH84" s="15">
        <v>1.8</v>
      </c>
      <c r="BI84" s="15" t="s">
        <v>174</v>
      </c>
      <c r="BJ84" s="15">
        <v>2.34</v>
      </c>
      <c r="BK84" s="15">
        <v>0.66</v>
      </c>
      <c r="BL84" s="15" t="s">
        <v>183</v>
      </c>
      <c r="BM84" s="15">
        <v>0.18</v>
      </c>
      <c r="BN84" s="15">
        <v>0.02</v>
      </c>
      <c r="BO84" s="15">
        <v>9.14</v>
      </c>
      <c r="BP84" s="15">
        <v>1.01</v>
      </c>
      <c r="BQ84" s="15">
        <v>27</v>
      </c>
      <c r="BR84" s="15">
        <v>0.4</v>
      </c>
      <c r="BS84" s="15">
        <v>4.76</v>
      </c>
      <c r="BT84" s="15">
        <v>0.4</v>
      </c>
      <c r="BU84" s="15">
        <v>30.6</v>
      </c>
      <c r="BV84" s="15">
        <v>5.01</v>
      </c>
    </row>
    <row r="85" spans="1:74" s="11" customFormat="1" ht="15" customHeight="1">
      <c r="A85" s="88" t="s">
        <v>709</v>
      </c>
      <c r="B85" s="88" t="s">
        <v>152</v>
      </c>
      <c r="C85" s="88" t="str">
        <f t="shared" si="1"/>
        <v>112-24-284-A01</v>
      </c>
      <c r="D85" s="11">
        <v>14</v>
      </c>
      <c r="E85" s="91">
        <v>728548.50811499998</v>
      </c>
      <c r="F85" s="91">
        <v>5658793.0034459997</v>
      </c>
      <c r="G85" s="88">
        <v>0.4</v>
      </c>
      <c r="H85" s="88">
        <v>0.7</v>
      </c>
      <c r="I85" s="88" t="s">
        <v>49</v>
      </c>
      <c r="J85" s="41" t="s">
        <v>156</v>
      </c>
      <c r="K85" s="88" t="s">
        <v>372</v>
      </c>
      <c r="L85" s="88">
        <v>2024</v>
      </c>
      <c r="M85" s="15">
        <v>2.39</v>
      </c>
      <c r="N85" s="15">
        <v>10</v>
      </c>
      <c r="O85" s="15">
        <v>25</v>
      </c>
      <c r="P85" s="15">
        <v>0.46</v>
      </c>
      <c r="Q85" s="15">
        <v>58.4</v>
      </c>
      <c r="R85" s="15">
        <v>32</v>
      </c>
      <c r="S85" s="15">
        <v>3.82</v>
      </c>
      <c r="T85" s="15">
        <v>5.1999999999999998E-2</v>
      </c>
      <c r="U85" s="15">
        <v>15</v>
      </c>
      <c r="V85" s="15">
        <v>12</v>
      </c>
      <c r="W85" s="15">
        <v>0.49</v>
      </c>
      <c r="X85" s="15">
        <v>1.2999999999999999E-2</v>
      </c>
      <c r="Y85" s="15">
        <v>0.01</v>
      </c>
      <c r="Z85" s="15">
        <v>0.80400000000000005</v>
      </c>
      <c r="AA85" s="15">
        <v>132</v>
      </c>
      <c r="AB85" s="15">
        <v>16</v>
      </c>
      <c r="AC85" s="15">
        <v>8.5999999999999993E-2</v>
      </c>
      <c r="AD85" s="15">
        <v>0.03</v>
      </c>
      <c r="AE85" s="15">
        <v>6.11</v>
      </c>
      <c r="AF85" s="15" t="s">
        <v>183</v>
      </c>
      <c r="AG85" s="15">
        <v>0.38</v>
      </c>
      <c r="AH85" s="15">
        <v>0.23</v>
      </c>
      <c r="AI85" s="15">
        <v>0.08</v>
      </c>
      <c r="AJ85" s="15">
        <v>6.43</v>
      </c>
      <c r="AK85" s="15">
        <v>0.5</v>
      </c>
      <c r="AL85" s="15">
        <v>34.4</v>
      </c>
      <c r="AM85" s="15">
        <v>1.1499999999999999</v>
      </c>
      <c r="AN85" s="15">
        <v>0.5</v>
      </c>
      <c r="AO85" s="15">
        <v>0.45</v>
      </c>
      <c r="AP85" s="15">
        <v>3.94</v>
      </c>
      <c r="AQ85" s="15">
        <v>2.04</v>
      </c>
      <c r="AR85" s="15" t="s">
        <v>183</v>
      </c>
      <c r="AS85" s="15">
        <v>0.02</v>
      </c>
      <c r="AT85" s="15">
        <v>0.03</v>
      </c>
      <c r="AU85" s="15">
        <v>0.18</v>
      </c>
      <c r="AV85" s="15">
        <v>1.27</v>
      </c>
      <c r="AW85" s="15">
        <v>1.46</v>
      </c>
      <c r="AX85" s="15">
        <v>13.3</v>
      </c>
      <c r="AY85" s="15">
        <v>17.399999999999999</v>
      </c>
      <c r="AZ85" s="15">
        <v>0.26400000000000001</v>
      </c>
      <c r="BA85" s="15">
        <v>4.34</v>
      </c>
      <c r="BB85" s="15">
        <v>3.76</v>
      </c>
      <c r="BC85" s="15">
        <v>9.11</v>
      </c>
      <c r="BD85" s="15">
        <v>17.5</v>
      </c>
      <c r="BE85" s="15">
        <v>3.46</v>
      </c>
      <c r="BF85" s="15">
        <v>5.3</v>
      </c>
      <c r="BG85" s="15">
        <v>0.1</v>
      </c>
      <c r="BH85" s="15">
        <v>1.6</v>
      </c>
      <c r="BI85" s="15" t="s">
        <v>174</v>
      </c>
      <c r="BJ85" s="15">
        <v>2.36</v>
      </c>
      <c r="BK85" s="15">
        <v>0.56000000000000005</v>
      </c>
      <c r="BL85" s="15" t="s">
        <v>183</v>
      </c>
      <c r="BM85" s="15">
        <v>0.19</v>
      </c>
      <c r="BN85" s="15">
        <v>0.05</v>
      </c>
      <c r="BO85" s="15">
        <v>6.72</v>
      </c>
      <c r="BP85" s="15">
        <v>15.1</v>
      </c>
      <c r="BQ85" s="15">
        <v>30.9</v>
      </c>
      <c r="BR85" s="15">
        <v>0.3</v>
      </c>
      <c r="BS85" s="15">
        <v>5</v>
      </c>
      <c r="BT85" s="15">
        <v>0.42</v>
      </c>
      <c r="BU85" s="15">
        <v>28.9</v>
      </c>
      <c r="BV85" s="15">
        <v>1.63</v>
      </c>
    </row>
    <row r="86" spans="1:74" s="11" customFormat="1" ht="15" customHeight="1">
      <c r="A86" s="88" t="s">
        <v>710</v>
      </c>
      <c r="B86" s="88" t="s">
        <v>152</v>
      </c>
      <c r="C86" s="88" t="s">
        <v>711</v>
      </c>
      <c r="D86" s="11">
        <v>14</v>
      </c>
      <c r="E86" s="91">
        <v>728548.50811499998</v>
      </c>
      <c r="F86" s="91">
        <v>5658793.0034459997</v>
      </c>
      <c r="G86" s="88">
        <v>0.2</v>
      </c>
      <c r="H86" s="88">
        <v>0.4</v>
      </c>
      <c r="I86" s="88" t="s">
        <v>49</v>
      </c>
      <c r="J86" s="41" t="s">
        <v>156</v>
      </c>
      <c r="K86" s="88" t="s">
        <v>373</v>
      </c>
      <c r="L86" s="88">
        <v>2024</v>
      </c>
      <c r="M86" s="15">
        <v>3.8</v>
      </c>
      <c r="N86" s="15">
        <v>2</v>
      </c>
      <c r="O86" s="15">
        <v>75</v>
      </c>
      <c r="P86" s="15">
        <v>0.35</v>
      </c>
      <c r="Q86" s="15">
        <v>22.9</v>
      </c>
      <c r="R86" s="15">
        <v>35</v>
      </c>
      <c r="S86" s="15">
        <v>3</v>
      </c>
      <c r="T86" s="15">
        <v>8.7999999999999995E-2</v>
      </c>
      <c r="U86" s="15">
        <v>10</v>
      </c>
      <c r="V86" s="15">
        <v>21</v>
      </c>
      <c r="W86" s="15">
        <v>0.874</v>
      </c>
      <c r="X86" s="15">
        <v>0.02</v>
      </c>
      <c r="Y86" s="15">
        <v>0.01</v>
      </c>
      <c r="Z86" s="15">
        <v>0.17299999999999999</v>
      </c>
      <c r="AA86" s="15">
        <v>61</v>
      </c>
      <c r="AB86" s="15">
        <v>17</v>
      </c>
      <c r="AC86" s="15">
        <v>0.161</v>
      </c>
      <c r="AD86" s="15">
        <v>0.03</v>
      </c>
      <c r="AE86" s="15" t="s">
        <v>183</v>
      </c>
      <c r="AF86" s="15" t="s">
        <v>183</v>
      </c>
      <c r="AG86" s="15">
        <v>0.38</v>
      </c>
      <c r="AH86" s="15">
        <v>0.11</v>
      </c>
      <c r="AI86" s="15">
        <v>0.04</v>
      </c>
      <c r="AJ86" s="15">
        <v>7.33</v>
      </c>
      <c r="AK86" s="15">
        <v>0.97</v>
      </c>
      <c r="AL86" s="15">
        <v>16.2</v>
      </c>
      <c r="AM86" s="15">
        <v>0.65</v>
      </c>
      <c r="AN86" s="15">
        <v>0.28000000000000003</v>
      </c>
      <c r="AO86" s="15">
        <v>0.27</v>
      </c>
      <c r="AP86" s="15">
        <v>5.45</v>
      </c>
      <c r="AQ86" s="15">
        <v>1.1299999999999999</v>
      </c>
      <c r="AR86" s="15" t="s">
        <v>183</v>
      </c>
      <c r="AS86" s="15">
        <v>0.05</v>
      </c>
      <c r="AT86" s="15">
        <v>0.03</v>
      </c>
      <c r="AU86" s="15">
        <v>0.1</v>
      </c>
      <c r="AV86" s="15">
        <v>0.94</v>
      </c>
      <c r="AW86" s="15">
        <v>1.43</v>
      </c>
      <c r="AX86" s="15">
        <v>8.27</v>
      </c>
      <c r="AY86" s="15">
        <v>23.2</v>
      </c>
      <c r="AZ86" s="15">
        <v>0.157</v>
      </c>
      <c r="BA86" s="15">
        <v>2.64</v>
      </c>
      <c r="BB86" s="15">
        <v>2.2599999999999998</v>
      </c>
      <c r="BC86" s="15">
        <v>5.52</v>
      </c>
      <c r="BD86" s="15">
        <v>10.6</v>
      </c>
      <c r="BE86" s="15">
        <v>2.17</v>
      </c>
      <c r="BF86" s="15">
        <v>15.8</v>
      </c>
      <c r="BG86" s="15">
        <v>0.03</v>
      </c>
      <c r="BH86" s="15">
        <v>2</v>
      </c>
      <c r="BI86" s="15" t="s">
        <v>174</v>
      </c>
      <c r="BJ86" s="15">
        <v>1.38</v>
      </c>
      <c r="BK86" s="15">
        <v>0.99</v>
      </c>
      <c r="BL86" s="15" t="s">
        <v>183</v>
      </c>
      <c r="BM86" s="15">
        <v>0.11</v>
      </c>
      <c r="BN86" s="15">
        <v>0.01</v>
      </c>
      <c r="BO86" s="15">
        <v>4.6500000000000004</v>
      </c>
      <c r="BP86" s="15">
        <v>0.78</v>
      </c>
      <c r="BQ86" s="15">
        <v>30.3</v>
      </c>
      <c r="BR86" s="15">
        <v>0.2</v>
      </c>
      <c r="BS86" s="15">
        <v>2.84</v>
      </c>
      <c r="BT86" s="15">
        <v>0.24</v>
      </c>
      <c r="BU86" s="15">
        <v>61.6</v>
      </c>
      <c r="BV86" s="15">
        <v>3.16</v>
      </c>
    </row>
    <row r="87" spans="1:74" s="11" customFormat="1" ht="15" customHeight="1">
      <c r="A87" s="88" t="s">
        <v>710</v>
      </c>
      <c r="B87" s="88" t="s">
        <v>152</v>
      </c>
      <c r="C87" s="88" t="str">
        <f t="shared" si="1"/>
        <v>112-24-287-A01</v>
      </c>
      <c r="D87" s="11">
        <v>14</v>
      </c>
      <c r="E87" s="91">
        <v>735490.56425499998</v>
      </c>
      <c r="F87" s="91">
        <v>5657979.802538</v>
      </c>
      <c r="G87" s="88">
        <v>0.6</v>
      </c>
      <c r="H87" s="88">
        <v>0.8</v>
      </c>
      <c r="I87" s="88" t="s">
        <v>49</v>
      </c>
      <c r="J87" s="41" t="s">
        <v>156</v>
      </c>
      <c r="K87" s="88" t="s">
        <v>54</v>
      </c>
      <c r="L87" s="88">
        <v>2024</v>
      </c>
      <c r="M87" s="15">
        <v>2.7</v>
      </c>
      <c r="N87" s="15">
        <v>3</v>
      </c>
      <c r="O87" s="15">
        <v>42</v>
      </c>
      <c r="P87" s="15">
        <v>0.39</v>
      </c>
      <c r="Q87" s="15">
        <v>28.4</v>
      </c>
      <c r="R87" s="15">
        <v>30</v>
      </c>
      <c r="S87" s="15">
        <v>2.54</v>
      </c>
      <c r="T87" s="15">
        <v>0.15</v>
      </c>
      <c r="U87" s="15">
        <v>13</v>
      </c>
      <c r="V87" s="15">
        <v>14</v>
      </c>
      <c r="W87" s="15">
        <v>0.71399999999999997</v>
      </c>
      <c r="X87" s="15">
        <v>1.7999999999999999E-2</v>
      </c>
      <c r="Y87" s="15">
        <v>0.02</v>
      </c>
      <c r="Z87" s="15">
        <v>0.27200000000000002</v>
      </c>
      <c r="AA87" s="15">
        <v>48</v>
      </c>
      <c r="AB87" s="15">
        <v>13</v>
      </c>
      <c r="AC87" s="15">
        <v>0.16800000000000001</v>
      </c>
      <c r="AD87" s="15">
        <v>0.02</v>
      </c>
      <c r="AE87" s="15" t="s">
        <v>183</v>
      </c>
      <c r="AF87" s="15" t="s">
        <v>183</v>
      </c>
      <c r="AG87" s="15">
        <v>0.25</v>
      </c>
      <c r="AH87" s="15">
        <v>0.17</v>
      </c>
      <c r="AI87" s="15">
        <v>0.03</v>
      </c>
      <c r="AJ87" s="15">
        <v>5.4</v>
      </c>
      <c r="AK87" s="15">
        <v>0.79</v>
      </c>
      <c r="AL87" s="15">
        <v>18.5</v>
      </c>
      <c r="AM87" s="15">
        <v>0.93</v>
      </c>
      <c r="AN87" s="15">
        <v>0.4</v>
      </c>
      <c r="AO87" s="15">
        <v>0.34</v>
      </c>
      <c r="AP87" s="15">
        <v>4.0199999999999996</v>
      </c>
      <c r="AQ87" s="15">
        <v>1.54</v>
      </c>
      <c r="AR87" s="15" t="s">
        <v>183</v>
      </c>
      <c r="AS87" s="15">
        <v>0.08</v>
      </c>
      <c r="AT87" s="15">
        <v>0.01</v>
      </c>
      <c r="AU87" s="15">
        <v>0.14000000000000001</v>
      </c>
      <c r="AV87" s="15">
        <v>0.71</v>
      </c>
      <c r="AW87" s="15">
        <v>1.36</v>
      </c>
      <c r="AX87" s="15">
        <v>10.4</v>
      </c>
      <c r="AY87" s="15">
        <v>16.399999999999999</v>
      </c>
      <c r="AZ87" s="15">
        <v>0.14699999999999999</v>
      </c>
      <c r="BA87" s="15">
        <v>2.58</v>
      </c>
      <c r="BB87" s="15">
        <v>2.16</v>
      </c>
      <c r="BC87" s="15">
        <v>5.26</v>
      </c>
      <c r="BD87" s="15">
        <v>10.199999999999999</v>
      </c>
      <c r="BE87" s="15">
        <v>2.72</v>
      </c>
      <c r="BF87" s="15">
        <v>13.5</v>
      </c>
      <c r="BG87" s="15">
        <v>0.02</v>
      </c>
      <c r="BH87" s="15">
        <v>1.9</v>
      </c>
      <c r="BI87" s="15" t="s">
        <v>174</v>
      </c>
      <c r="BJ87" s="15">
        <v>1.81</v>
      </c>
      <c r="BK87" s="15">
        <v>0.73</v>
      </c>
      <c r="BL87" s="15" t="s">
        <v>183</v>
      </c>
      <c r="BM87" s="15">
        <v>0.15</v>
      </c>
      <c r="BN87" s="15">
        <v>0.02</v>
      </c>
      <c r="BO87" s="15">
        <v>6.47</v>
      </c>
      <c r="BP87" s="15">
        <v>1.17</v>
      </c>
      <c r="BQ87" s="15">
        <v>26.8</v>
      </c>
      <c r="BR87" s="15">
        <v>0.2</v>
      </c>
      <c r="BS87" s="15">
        <v>3.95</v>
      </c>
      <c r="BT87" s="15">
        <v>0.32</v>
      </c>
      <c r="BU87" s="15">
        <v>32.4</v>
      </c>
      <c r="BV87" s="15">
        <v>5.57</v>
      </c>
    </row>
    <row r="88" spans="1:74" s="11" customFormat="1" ht="15" customHeight="1">
      <c r="A88" s="88" t="s">
        <v>712</v>
      </c>
      <c r="B88" s="88" t="s">
        <v>152</v>
      </c>
      <c r="C88" s="88" t="str">
        <f t="shared" si="1"/>
        <v>112-24-307-A01</v>
      </c>
      <c r="D88" s="11">
        <v>14</v>
      </c>
      <c r="E88" s="91">
        <v>741383.50872699998</v>
      </c>
      <c r="F88" s="91">
        <v>5658733.2746919999</v>
      </c>
      <c r="G88" s="88">
        <v>0.3</v>
      </c>
      <c r="H88" s="88">
        <v>0.5</v>
      </c>
      <c r="I88" s="88" t="s">
        <v>49</v>
      </c>
      <c r="J88" s="41" t="s">
        <v>156</v>
      </c>
      <c r="K88" s="88" t="s">
        <v>372</v>
      </c>
      <c r="L88" s="88">
        <v>2024</v>
      </c>
      <c r="M88" s="15">
        <v>3.7</v>
      </c>
      <c r="N88" s="15">
        <v>5</v>
      </c>
      <c r="O88" s="15">
        <v>73</v>
      </c>
      <c r="P88" s="15">
        <v>0.3</v>
      </c>
      <c r="Q88" s="15">
        <v>22.9</v>
      </c>
      <c r="R88" s="15">
        <v>54</v>
      </c>
      <c r="S88" s="15">
        <v>3.41</v>
      </c>
      <c r="T88" s="15">
        <v>3.7999999999999999E-2</v>
      </c>
      <c r="U88" s="15">
        <v>12</v>
      </c>
      <c r="V88" s="15">
        <v>18</v>
      </c>
      <c r="W88" s="15">
        <v>1.1399999999999999</v>
      </c>
      <c r="X88" s="15">
        <v>2.1000000000000001E-2</v>
      </c>
      <c r="Y88" s="15">
        <v>0.01</v>
      </c>
      <c r="Z88" s="15">
        <v>4.7E-2</v>
      </c>
      <c r="AA88" s="15">
        <v>40</v>
      </c>
      <c r="AB88" s="15">
        <v>17</v>
      </c>
      <c r="AC88" s="15">
        <v>0.16800000000000001</v>
      </c>
      <c r="AD88" s="15">
        <v>0.02</v>
      </c>
      <c r="AE88" s="15" t="s">
        <v>183</v>
      </c>
      <c r="AF88" s="15" t="s">
        <v>183</v>
      </c>
      <c r="AG88" s="15">
        <v>0.27</v>
      </c>
      <c r="AH88" s="15">
        <v>0.1</v>
      </c>
      <c r="AI88" s="15">
        <v>0.02</v>
      </c>
      <c r="AJ88" s="15">
        <v>9.11</v>
      </c>
      <c r="AK88" s="15">
        <v>0.95</v>
      </c>
      <c r="AL88" s="15">
        <v>45.4</v>
      </c>
      <c r="AM88" s="15">
        <v>0.57999999999999996</v>
      </c>
      <c r="AN88" s="15">
        <v>0.26</v>
      </c>
      <c r="AO88" s="15">
        <v>0.26</v>
      </c>
      <c r="AP88" s="15">
        <v>4.8899999999999997</v>
      </c>
      <c r="AQ88" s="15">
        <v>1.06</v>
      </c>
      <c r="AR88" s="15" t="s">
        <v>183</v>
      </c>
      <c r="AS88" s="15">
        <v>0.05</v>
      </c>
      <c r="AT88" s="15">
        <v>0.01</v>
      </c>
      <c r="AU88" s="15">
        <v>0.09</v>
      </c>
      <c r="AV88" s="15">
        <v>1.44</v>
      </c>
      <c r="AW88" s="15">
        <v>1.21</v>
      </c>
      <c r="AX88" s="15">
        <v>8.93</v>
      </c>
      <c r="AY88" s="15">
        <v>28.8</v>
      </c>
      <c r="AZ88" s="15">
        <v>0.158</v>
      </c>
      <c r="BA88" s="15">
        <v>2.54</v>
      </c>
      <c r="BB88" s="15">
        <v>2.2400000000000002</v>
      </c>
      <c r="BC88" s="15">
        <v>5.39</v>
      </c>
      <c r="BD88" s="15">
        <v>10.3</v>
      </c>
      <c r="BE88" s="15">
        <v>2.37</v>
      </c>
      <c r="BF88" s="15">
        <v>8.14</v>
      </c>
      <c r="BG88" s="15">
        <v>0.03</v>
      </c>
      <c r="BH88" s="15">
        <v>2</v>
      </c>
      <c r="BI88" s="15" t="s">
        <v>174</v>
      </c>
      <c r="BJ88" s="15">
        <v>1.32</v>
      </c>
      <c r="BK88" s="15">
        <v>1.52</v>
      </c>
      <c r="BL88" s="15" t="s">
        <v>183</v>
      </c>
      <c r="BM88" s="15">
        <v>0.09</v>
      </c>
      <c r="BN88" s="15">
        <v>0.02</v>
      </c>
      <c r="BO88" s="15">
        <v>3.91</v>
      </c>
      <c r="BP88" s="15">
        <v>0.64</v>
      </c>
      <c r="BQ88" s="15">
        <v>35.299999999999997</v>
      </c>
      <c r="BR88" s="15">
        <v>0.2</v>
      </c>
      <c r="BS88" s="15">
        <v>2.76</v>
      </c>
      <c r="BT88" s="15">
        <v>0.21</v>
      </c>
      <c r="BU88" s="15">
        <v>36.9</v>
      </c>
      <c r="BV88" s="15">
        <v>3.13</v>
      </c>
    </row>
    <row r="89" spans="1:74" s="11" customFormat="1" ht="15" customHeight="1">
      <c r="A89" s="88" t="s">
        <v>713</v>
      </c>
      <c r="B89" s="88" t="s">
        <v>152</v>
      </c>
      <c r="C89" s="88" t="str">
        <f t="shared" si="1"/>
        <v>112-24-308-A01</v>
      </c>
      <c r="D89" s="11">
        <v>14</v>
      </c>
      <c r="E89" s="91">
        <v>744891.38323599997</v>
      </c>
      <c r="F89" s="91">
        <v>5658728.0752529996</v>
      </c>
      <c r="G89" s="88">
        <v>0.5</v>
      </c>
      <c r="H89" s="88">
        <v>0.9</v>
      </c>
      <c r="I89" s="88" t="s">
        <v>49</v>
      </c>
      <c r="J89" s="41" t="s">
        <v>156</v>
      </c>
      <c r="K89" s="88" t="s">
        <v>372</v>
      </c>
      <c r="L89" s="88">
        <v>2024</v>
      </c>
      <c r="M89" s="15">
        <v>2.08</v>
      </c>
      <c r="N89" s="15">
        <v>5</v>
      </c>
      <c r="O89" s="15">
        <v>44</v>
      </c>
      <c r="P89" s="15">
        <v>0.56999999999999995</v>
      </c>
      <c r="Q89" s="15">
        <v>48.7</v>
      </c>
      <c r="R89" s="15">
        <v>50</v>
      </c>
      <c r="S89" s="15">
        <v>2.92</v>
      </c>
      <c r="T89" s="15">
        <v>6.3E-2</v>
      </c>
      <c r="U89" s="15">
        <v>31</v>
      </c>
      <c r="V89" s="15">
        <v>14</v>
      </c>
      <c r="W89" s="15">
        <v>0.96299999999999997</v>
      </c>
      <c r="X89" s="15">
        <v>2.5999999999999999E-2</v>
      </c>
      <c r="Y89" s="15">
        <v>0.01</v>
      </c>
      <c r="Z89" s="15">
        <v>0.18</v>
      </c>
      <c r="AA89" s="15">
        <v>54</v>
      </c>
      <c r="AB89" s="15">
        <v>17</v>
      </c>
      <c r="AC89" s="15">
        <v>0.123</v>
      </c>
      <c r="AD89" s="15">
        <v>0.03</v>
      </c>
      <c r="AE89" s="15">
        <v>0.67</v>
      </c>
      <c r="AF89" s="15" t="s">
        <v>183</v>
      </c>
      <c r="AG89" s="15">
        <v>0.17</v>
      </c>
      <c r="AH89" s="15">
        <v>0.09</v>
      </c>
      <c r="AI89" s="15">
        <v>0.03</v>
      </c>
      <c r="AJ89" s="15">
        <v>8.14</v>
      </c>
      <c r="AK89" s="15">
        <v>0.81</v>
      </c>
      <c r="AL89" s="15">
        <v>32.799999999999997</v>
      </c>
      <c r="AM89" s="15">
        <v>1.59</v>
      </c>
      <c r="AN89" s="15">
        <v>0.71</v>
      </c>
      <c r="AO89" s="15">
        <v>0.72</v>
      </c>
      <c r="AP89" s="15">
        <v>3.55</v>
      </c>
      <c r="AQ89" s="15">
        <v>2.99</v>
      </c>
      <c r="AR89" s="15" t="s">
        <v>183</v>
      </c>
      <c r="AS89" s="15">
        <v>0.05</v>
      </c>
      <c r="AT89" s="15">
        <v>0.01</v>
      </c>
      <c r="AU89" s="15">
        <v>0.24</v>
      </c>
      <c r="AV89" s="15">
        <v>1.47</v>
      </c>
      <c r="AW89" s="15">
        <v>0.69</v>
      </c>
      <c r="AX89" s="15">
        <v>28.6</v>
      </c>
      <c r="AY89" s="15">
        <v>25</v>
      </c>
      <c r="AZ89" s="15">
        <v>0.109</v>
      </c>
      <c r="BA89" s="15">
        <v>1.82</v>
      </c>
      <c r="BB89" s="15">
        <v>1.56</v>
      </c>
      <c r="BC89" s="15">
        <v>3.87</v>
      </c>
      <c r="BD89" s="15">
        <v>7.36</v>
      </c>
      <c r="BE89" s="15">
        <v>6.46</v>
      </c>
      <c r="BF89" s="15">
        <v>6.9</v>
      </c>
      <c r="BG89" s="15">
        <v>0.06</v>
      </c>
      <c r="BH89" s="15">
        <v>2.8</v>
      </c>
      <c r="BI89" s="15" t="s">
        <v>174</v>
      </c>
      <c r="BJ89" s="15">
        <v>3.88</v>
      </c>
      <c r="BK89" s="15">
        <v>0.77</v>
      </c>
      <c r="BL89" s="15" t="s">
        <v>183</v>
      </c>
      <c r="BM89" s="15">
        <v>0.27</v>
      </c>
      <c r="BN89" s="15">
        <v>0.02</v>
      </c>
      <c r="BO89" s="15">
        <v>5.29</v>
      </c>
      <c r="BP89" s="15">
        <v>1.49</v>
      </c>
      <c r="BQ89" s="15">
        <v>30.2</v>
      </c>
      <c r="BR89" s="15">
        <v>0.4</v>
      </c>
      <c r="BS89" s="15">
        <v>6.94</v>
      </c>
      <c r="BT89" s="15">
        <v>0.57999999999999996</v>
      </c>
      <c r="BU89" s="15">
        <v>33.799999999999997</v>
      </c>
      <c r="BV89" s="15">
        <v>3.92</v>
      </c>
    </row>
    <row r="90" spans="1:74" s="11" customFormat="1" ht="15" customHeight="1">
      <c r="A90" s="88" t="s">
        <v>714</v>
      </c>
      <c r="B90" s="88" t="s">
        <v>152</v>
      </c>
      <c r="C90" s="88" t="str">
        <f t="shared" si="1"/>
        <v>112-24-311-A01</v>
      </c>
      <c r="D90" s="11">
        <v>14</v>
      </c>
      <c r="E90" s="91">
        <v>753487.22515199997</v>
      </c>
      <c r="F90" s="91">
        <v>5655760.3444520002</v>
      </c>
      <c r="G90" s="88">
        <v>0.3</v>
      </c>
      <c r="H90" s="88">
        <v>0.5</v>
      </c>
      <c r="I90" s="88" t="s">
        <v>49</v>
      </c>
      <c r="J90" s="41" t="s">
        <v>156</v>
      </c>
      <c r="K90" s="88" t="s">
        <v>372</v>
      </c>
      <c r="L90" s="88">
        <v>2024</v>
      </c>
      <c r="M90" s="15">
        <v>2.29</v>
      </c>
      <c r="N90" s="15">
        <v>6</v>
      </c>
      <c r="O90" s="15">
        <v>22</v>
      </c>
      <c r="P90" s="15">
        <v>0.33</v>
      </c>
      <c r="Q90" s="15">
        <v>68.3</v>
      </c>
      <c r="R90" s="15">
        <v>64</v>
      </c>
      <c r="S90" s="15">
        <v>3.37</v>
      </c>
      <c r="T90" s="15">
        <v>3.4000000000000002E-2</v>
      </c>
      <c r="U90" s="15">
        <v>12</v>
      </c>
      <c r="V90" s="15">
        <v>11</v>
      </c>
      <c r="W90" s="15">
        <v>0.59499999999999997</v>
      </c>
      <c r="X90" s="15">
        <v>1.4999999999999999E-2</v>
      </c>
      <c r="Y90" s="15">
        <v>0.01</v>
      </c>
      <c r="Z90" s="15">
        <v>0.372</v>
      </c>
      <c r="AA90" s="15">
        <v>99</v>
      </c>
      <c r="AB90" s="15">
        <v>9</v>
      </c>
      <c r="AC90" s="15">
        <v>0.108</v>
      </c>
      <c r="AD90" s="15">
        <v>0.02</v>
      </c>
      <c r="AE90" s="15">
        <v>3.71</v>
      </c>
      <c r="AF90" s="15" t="s">
        <v>183</v>
      </c>
      <c r="AG90" s="15">
        <v>0.32</v>
      </c>
      <c r="AH90" s="15">
        <v>0.12</v>
      </c>
      <c r="AI90" s="15">
        <v>0.04</v>
      </c>
      <c r="AJ90" s="15">
        <v>7.01</v>
      </c>
      <c r="AK90" s="15">
        <v>0.49</v>
      </c>
      <c r="AL90" s="15">
        <v>25.3</v>
      </c>
      <c r="AM90" s="15">
        <v>1.1299999999999999</v>
      </c>
      <c r="AN90" s="15">
        <v>0.49</v>
      </c>
      <c r="AO90" s="15">
        <v>0.35</v>
      </c>
      <c r="AP90" s="15">
        <v>3.8</v>
      </c>
      <c r="AQ90" s="15">
        <v>1.78</v>
      </c>
      <c r="AR90" s="15" t="s">
        <v>183</v>
      </c>
      <c r="AS90" s="15">
        <v>7.0000000000000007E-2</v>
      </c>
      <c r="AT90" s="15">
        <v>0.03</v>
      </c>
      <c r="AU90" s="15">
        <v>0.17</v>
      </c>
      <c r="AV90" s="15">
        <v>0.89</v>
      </c>
      <c r="AW90" s="15">
        <v>1.55</v>
      </c>
      <c r="AX90" s="15">
        <v>10.5</v>
      </c>
      <c r="AY90" s="15">
        <v>25.5</v>
      </c>
      <c r="AZ90" s="15">
        <v>0.19800000000000001</v>
      </c>
      <c r="BA90" s="15">
        <v>3.29</v>
      </c>
      <c r="BB90" s="15">
        <v>2.84</v>
      </c>
      <c r="BC90" s="15">
        <v>6.92</v>
      </c>
      <c r="BD90" s="15">
        <v>13.2</v>
      </c>
      <c r="BE90" s="15">
        <v>2.64</v>
      </c>
      <c r="BF90" s="15">
        <v>4.9400000000000004</v>
      </c>
      <c r="BG90" s="15">
        <v>0.03</v>
      </c>
      <c r="BH90" s="15">
        <v>1.9</v>
      </c>
      <c r="BI90" s="15" t="s">
        <v>174</v>
      </c>
      <c r="BJ90" s="15">
        <v>1.91</v>
      </c>
      <c r="BK90" s="15">
        <v>0.79</v>
      </c>
      <c r="BL90" s="15" t="s">
        <v>183</v>
      </c>
      <c r="BM90" s="15">
        <v>0.19</v>
      </c>
      <c r="BN90" s="15">
        <v>0.03</v>
      </c>
      <c r="BO90" s="15">
        <v>6.84</v>
      </c>
      <c r="BP90" s="15">
        <v>1.64</v>
      </c>
      <c r="BQ90" s="15">
        <v>33.6</v>
      </c>
      <c r="BR90" s="15">
        <v>0.3</v>
      </c>
      <c r="BS90" s="15">
        <v>4.82</v>
      </c>
      <c r="BT90" s="15">
        <v>0.41</v>
      </c>
      <c r="BU90" s="15">
        <v>25.7</v>
      </c>
      <c r="BV90" s="15">
        <v>4</v>
      </c>
    </row>
    <row r="91" spans="1:74" s="11" customFormat="1" ht="15" customHeight="1">
      <c r="A91" s="88" t="s">
        <v>715</v>
      </c>
      <c r="B91" s="88" t="s">
        <v>152</v>
      </c>
      <c r="C91" s="88" t="str">
        <f t="shared" si="1"/>
        <v>112-24-317-A01</v>
      </c>
      <c r="D91" s="11">
        <v>14</v>
      </c>
      <c r="E91" s="91">
        <v>758866.962344</v>
      </c>
      <c r="F91" s="91">
        <v>5648758.838095</v>
      </c>
      <c r="G91" s="88">
        <v>0.3</v>
      </c>
      <c r="H91" s="88">
        <v>0.6</v>
      </c>
      <c r="I91" s="88" t="s">
        <v>49</v>
      </c>
      <c r="J91" s="41" t="s">
        <v>156</v>
      </c>
      <c r="K91" s="88" t="s">
        <v>372</v>
      </c>
      <c r="L91" s="88">
        <v>2024</v>
      </c>
      <c r="M91" s="15">
        <v>3.57</v>
      </c>
      <c r="N91" s="15">
        <v>4</v>
      </c>
      <c r="O91" s="15">
        <v>49</v>
      </c>
      <c r="P91" s="15">
        <v>0.46</v>
      </c>
      <c r="Q91" s="15">
        <v>27.2</v>
      </c>
      <c r="R91" s="15">
        <v>50</v>
      </c>
      <c r="S91" s="15">
        <v>3.59</v>
      </c>
      <c r="T91" s="15">
        <v>5.7000000000000002E-2</v>
      </c>
      <c r="U91" s="15">
        <v>10</v>
      </c>
      <c r="V91" s="15">
        <v>18</v>
      </c>
      <c r="W91" s="15">
        <v>1.17</v>
      </c>
      <c r="X91" s="15">
        <v>2.7E-2</v>
      </c>
      <c r="Y91" s="15">
        <v>0.02</v>
      </c>
      <c r="Z91" s="15">
        <v>0.17</v>
      </c>
      <c r="AA91" s="15">
        <v>58</v>
      </c>
      <c r="AB91" s="15">
        <v>14</v>
      </c>
      <c r="AC91" s="15">
        <v>0.16</v>
      </c>
      <c r="AD91" s="15">
        <v>0.02</v>
      </c>
      <c r="AE91" s="15" t="s">
        <v>183</v>
      </c>
      <c r="AF91" s="15" t="s">
        <v>183</v>
      </c>
      <c r="AG91" s="15">
        <v>0.28000000000000003</v>
      </c>
      <c r="AH91" s="15">
        <v>0.11</v>
      </c>
      <c r="AI91" s="15">
        <v>0.03</v>
      </c>
      <c r="AJ91" s="15">
        <v>8.66</v>
      </c>
      <c r="AK91" s="15">
        <v>0.74</v>
      </c>
      <c r="AL91" s="15">
        <v>37</v>
      </c>
      <c r="AM91" s="15">
        <v>0.76</v>
      </c>
      <c r="AN91" s="15">
        <v>0.37</v>
      </c>
      <c r="AO91" s="15">
        <v>0.28000000000000003</v>
      </c>
      <c r="AP91" s="15">
        <v>5.22</v>
      </c>
      <c r="AQ91" s="15">
        <v>1.23</v>
      </c>
      <c r="AR91" s="15" t="s">
        <v>183</v>
      </c>
      <c r="AS91" s="15">
        <v>0.11</v>
      </c>
      <c r="AT91" s="15">
        <v>0.02</v>
      </c>
      <c r="AU91" s="15">
        <v>0.12</v>
      </c>
      <c r="AV91" s="15">
        <v>0.85</v>
      </c>
      <c r="AW91" s="15">
        <v>1.32</v>
      </c>
      <c r="AX91" s="15">
        <v>8.2200000000000006</v>
      </c>
      <c r="AY91" s="15">
        <v>27.7</v>
      </c>
      <c r="AZ91" s="15">
        <v>0.19600000000000001</v>
      </c>
      <c r="BA91" s="15">
        <v>3.23</v>
      </c>
      <c r="BB91" s="15">
        <v>2.82</v>
      </c>
      <c r="BC91" s="15">
        <v>6.88</v>
      </c>
      <c r="BD91" s="15">
        <v>13.1</v>
      </c>
      <c r="BE91" s="15">
        <v>2.0699999999999998</v>
      </c>
      <c r="BF91" s="15">
        <v>8.57</v>
      </c>
      <c r="BG91" s="15">
        <v>0.02</v>
      </c>
      <c r="BH91" s="15">
        <v>2.8</v>
      </c>
      <c r="BI91" s="15" t="s">
        <v>174</v>
      </c>
      <c r="BJ91" s="15">
        <v>1.37</v>
      </c>
      <c r="BK91" s="15">
        <v>1.1499999999999999</v>
      </c>
      <c r="BL91" s="15" t="s">
        <v>183</v>
      </c>
      <c r="BM91" s="15">
        <v>0.12</v>
      </c>
      <c r="BN91" s="15">
        <v>0.02</v>
      </c>
      <c r="BO91" s="15">
        <v>4.76</v>
      </c>
      <c r="BP91" s="15">
        <v>0.7</v>
      </c>
      <c r="BQ91" s="15">
        <v>47.5</v>
      </c>
      <c r="BR91" s="15">
        <v>0.2</v>
      </c>
      <c r="BS91" s="15">
        <v>3.64</v>
      </c>
      <c r="BT91" s="15">
        <v>0.32</v>
      </c>
      <c r="BU91" s="15">
        <v>47.2</v>
      </c>
      <c r="BV91" s="15">
        <v>5.4</v>
      </c>
    </row>
    <row r="92" spans="1:74" s="11" customFormat="1" ht="15" customHeight="1" thickBot="1">
      <c r="A92" s="158" t="s">
        <v>716</v>
      </c>
      <c r="B92" s="158" t="s">
        <v>152</v>
      </c>
      <c r="C92" s="158" t="str">
        <f t="shared" si="1"/>
        <v>112-24-319-A01</v>
      </c>
      <c r="D92" s="40">
        <v>14</v>
      </c>
      <c r="E92" s="92">
        <v>760915.21265899995</v>
      </c>
      <c r="F92" s="92">
        <v>5630609.5993379997</v>
      </c>
      <c r="G92" s="158">
        <v>0.4</v>
      </c>
      <c r="H92" s="158">
        <v>0.7</v>
      </c>
      <c r="I92" s="158" t="s">
        <v>49</v>
      </c>
      <c r="J92" s="65" t="s">
        <v>156</v>
      </c>
      <c r="K92" s="158" t="s">
        <v>372</v>
      </c>
      <c r="L92" s="158">
        <v>2024</v>
      </c>
      <c r="M92" s="56">
        <v>5.66</v>
      </c>
      <c r="N92" s="56">
        <v>25</v>
      </c>
      <c r="O92" s="56">
        <v>119</v>
      </c>
      <c r="P92" s="56">
        <v>0.2</v>
      </c>
      <c r="Q92" s="56">
        <v>33.4</v>
      </c>
      <c r="R92" s="56">
        <v>80</v>
      </c>
      <c r="S92" s="56">
        <v>6.18</v>
      </c>
      <c r="T92" s="56">
        <v>6.3E-2</v>
      </c>
      <c r="U92" s="56">
        <v>19</v>
      </c>
      <c r="V92" s="56">
        <v>50</v>
      </c>
      <c r="W92" s="56">
        <v>1.56</v>
      </c>
      <c r="X92" s="56">
        <v>2.8000000000000001E-2</v>
      </c>
      <c r="Y92" s="56" t="s">
        <v>183</v>
      </c>
      <c r="Z92" s="56">
        <v>0.109</v>
      </c>
      <c r="AA92" s="56">
        <v>1150</v>
      </c>
      <c r="AB92" s="56">
        <v>10</v>
      </c>
      <c r="AC92" s="56">
        <v>0.24299999999999999</v>
      </c>
      <c r="AD92" s="56">
        <v>0.03</v>
      </c>
      <c r="AE92" s="56">
        <v>18.7</v>
      </c>
      <c r="AF92" s="56" t="s">
        <v>183</v>
      </c>
      <c r="AG92" s="56">
        <v>0.47</v>
      </c>
      <c r="AH92" s="56">
        <v>0.17</v>
      </c>
      <c r="AI92" s="56">
        <v>0.01</v>
      </c>
      <c r="AJ92" s="56">
        <v>14.9</v>
      </c>
      <c r="AK92" s="56">
        <v>1.44</v>
      </c>
      <c r="AL92" s="56">
        <v>24.3</v>
      </c>
      <c r="AM92" s="56">
        <v>0.92</v>
      </c>
      <c r="AN92" s="56">
        <v>0.39</v>
      </c>
      <c r="AO92" s="56">
        <v>0.4</v>
      </c>
      <c r="AP92" s="56">
        <v>8.02</v>
      </c>
      <c r="AQ92" s="56">
        <v>1.82</v>
      </c>
      <c r="AR92" s="56" t="s">
        <v>183</v>
      </c>
      <c r="AS92" s="56">
        <v>0.13</v>
      </c>
      <c r="AT92" s="56">
        <v>0.01</v>
      </c>
      <c r="AU92" s="56">
        <v>0.14000000000000001</v>
      </c>
      <c r="AV92" s="56">
        <v>1.84</v>
      </c>
      <c r="AW92" s="56">
        <v>1.74</v>
      </c>
      <c r="AX92" s="56">
        <v>14</v>
      </c>
      <c r="AY92" s="56">
        <v>53</v>
      </c>
      <c r="AZ92" s="56">
        <v>0.17899999999999999</v>
      </c>
      <c r="BA92" s="56">
        <v>2.8</v>
      </c>
      <c r="BB92" s="56">
        <v>2.5299999999999998</v>
      </c>
      <c r="BC92" s="56">
        <v>6.03</v>
      </c>
      <c r="BD92" s="56">
        <v>11.5</v>
      </c>
      <c r="BE92" s="56">
        <v>3.66</v>
      </c>
      <c r="BF92" s="56">
        <v>6.65</v>
      </c>
      <c r="BG92" s="56">
        <v>0.1</v>
      </c>
      <c r="BH92" s="56">
        <v>4.5</v>
      </c>
      <c r="BI92" s="56" t="s">
        <v>174</v>
      </c>
      <c r="BJ92" s="56">
        <v>2.1800000000000002</v>
      </c>
      <c r="BK92" s="56">
        <v>1.4</v>
      </c>
      <c r="BL92" s="56" t="s">
        <v>183</v>
      </c>
      <c r="BM92" s="56">
        <v>0.16</v>
      </c>
      <c r="BN92" s="56">
        <v>0.02</v>
      </c>
      <c r="BO92" s="56">
        <v>4.1399999999999997</v>
      </c>
      <c r="BP92" s="56">
        <v>0.84</v>
      </c>
      <c r="BQ92" s="56">
        <v>70</v>
      </c>
      <c r="BR92" s="56">
        <v>0.2</v>
      </c>
      <c r="BS92" s="56">
        <v>4.32</v>
      </c>
      <c r="BT92" s="56">
        <v>0.28000000000000003</v>
      </c>
      <c r="BU92" s="56">
        <v>106</v>
      </c>
      <c r="BV92" s="56">
        <v>7.77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6A849-0C37-4944-BE5E-DC1FA07598DE}">
  <sheetPr codeName="Sheet16"/>
  <dimension ref="A1:BM43"/>
  <sheetViews>
    <sheetView zoomScaleNormal="100" workbookViewId="0">
      <pane ySplit="2" topLeftCell="A3" activePane="bottomLeft" state="frozen"/>
      <selection activeCell="A2" sqref="A2"/>
      <selection pane="bottomLeft"/>
    </sheetView>
  </sheetViews>
  <sheetFormatPr defaultColWidth="9.125" defaultRowHeight="15" customHeight="1"/>
  <cols>
    <col min="1" max="1" width="24.75" style="46" customWidth="1"/>
    <col min="2" max="2" width="45.625" style="11" bestFit="1" customWidth="1"/>
    <col min="3" max="3" width="11.375" style="11" bestFit="1" customWidth="1"/>
    <col min="4" max="65" width="27.75" style="11" customWidth="1"/>
    <col min="66" max="16384" width="9.125" style="11"/>
  </cols>
  <sheetData>
    <row r="1" spans="1:65" ht="21.75" customHeight="1">
      <c r="A1" s="135" t="s">
        <v>570</v>
      </c>
    </row>
    <row r="2" spans="1:65" ht="15" customHeight="1" thickBot="1">
      <c r="A2" s="131" t="s">
        <v>40</v>
      </c>
      <c r="B2" s="52" t="s">
        <v>48</v>
      </c>
      <c r="C2" s="52" t="s">
        <v>799</v>
      </c>
      <c r="D2" s="47" t="s">
        <v>492</v>
      </c>
      <c r="E2" s="47" t="s">
        <v>240</v>
      </c>
      <c r="F2" s="47" t="s">
        <v>239</v>
      </c>
      <c r="G2" s="47" t="s">
        <v>238</v>
      </c>
      <c r="H2" s="47" t="s">
        <v>237</v>
      </c>
      <c r="I2" s="47" t="s">
        <v>236</v>
      </c>
      <c r="J2" s="47" t="s">
        <v>493</v>
      </c>
      <c r="K2" s="47" t="s">
        <v>494</v>
      </c>
      <c r="L2" s="47" t="s">
        <v>235</v>
      </c>
      <c r="M2" s="47" t="s">
        <v>234</v>
      </c>
      <c r="N2" s="47" t="s">
        <v>233</v>
      </c>
      <c r="O2" s="47" t="s">
        <v>232</v>
      </c>
      <c r="P2" s="47" t="s">
        <v>495</v>
      </c>
      <c r="Q2" s="47" t="s">
        <v>496</v>
      </c>
      <c r="R2" s="47" t="s">
        <v>231</v>
      </c>
      <c r="S2" s="47" t="s">
        <v>230</v>
      </c>
      <c r="T2" s="47" t="s">
        <v>497</v>
      </c>
      <c r="U2" s="47" t="s">
        <v>229</v>
      </c>
      <c r="V2" s="47" t="s">
        <v>228</v>
      </c>
      <c r="W2" s="47" t="s">
        <v>227</v>
      </c>
      <c r="X2" s="47" t="s">
        <v>226</v>
      </c>
      <c r="Y2" s="47" t="s">
        <v>225</v>
      </c>
      <c r="Z2" s="47" t="s">
        <v>224</v>
      </c>
      <c r="AA2" s="47" t="s">
        <v>223</v>
      </c>
      <c r="AB2" s="47" t="s">
        <v>222</v>
      </c>
      <c r="AC2" s="47" t="s">
        <v>221</v>
      </c>
      <c r="AD2" s="47" t="s">
        <v>220</v>
      </c>
      <c r="AE2" s="47" t="s">
        <v>219</v>
      </c>
      <c r="AF2" s="47" t="s">
        <v>218</v>
      </c>
      <c r="AG2" s="47" t="s">
        <v>217</v>
      </c>
      <c r="AH2" s="47" t="s">
        <v>216</v>
      </c>
      <c r="AI2" s="47" t="s">
        <v>215</v>
      </c>
      <c r="AJ2" s="47" t="s">
        <v>214</v>
      </c>
      <c r="AK2" s="47" t="s">
        <v>213</v>
      </c>
      <c r="AL2" s="47" t="s">
        <v>212</v>
      </c>
      <c r="AM2" s="47" t="s">
        <v>211</v>
      </c>
      <c r="AN2" s="47" t="s">
        <v>210</v>
      </c>
      <c r="AO2" s="47" t="s">
        <v>209</v>
      </c>
      <c r="AP2" s="47" t="s">
        <v>208</v>
      </c>
      <c r="AQ2" s="47" t="s">
        <v>207</v>
      </c>
      <c r="AR2" s="47" t="s">
        <v>206</v>
      </c>
      <c r="AS2" s="47" t="s">
        <v>205</v>
      </c>
      <c r="AT2" s="47" t="s">
        <v>204</v>
      </c>
      <c r="AU2" s="47" t="s">
        <v>203</v>
      </c>
      <c r="AV2" s="47" t="s">
        <v>202</v>
      </c>
      <c r="AW2" s="47" t="s">
        <v>201</v>
      </c>
      <c r="AX2" s="47" t="s">
        <v>200</v>
      </c>
      <c r="AY2" s="47" t="s">
        <v>199</v>
      </c>
      <c r="AZ2" s="47" t="s">
        <v>198</v>
      </c>
      <c r="BA2" s="47" t="s">
        <v>197</v>
      </c>
      <c r="BB2" s="47" t="s">
        <v>196</v>
      </c>
      <c r="BC2" s="47" t="s">
        <v>195</v>
      </c>
      <c r="BD2" s="47" t="s">
        <v>194</v>
      </c>
      <c r="BE2" s="47" t="s">
        <v>193</v>
      </c>
      <c r="BF2" s="47" t="s">
        <v>192</v>
      </c>
      <c r="BG2" s="47" t="s">
        <v>191</v>
      </c>
      <c r="BH2" s="47" t="s">
        <v>190</v>
      </c>
      <c r="BI2" s="47" t="s">
        <v>189</v>
      </c>
      <c r="BJ2" s="47" t="s">
        <v>188</v>
      </c>
      <c r="BK2" s="47" t="s">
        <v>187</v>
      </c>
      <c r="BL2" s="47" t="s">
        <v>186</v>
      </c>
      <c r="BM2" s="47" t="s">
        <v>185</v>
      </c>
    </row>
    <row r="3" spans="1:65" ht="15" customHeight="1">
      <c r="A3" s="53" t="s">
        <v>242</v>
      </c>
      <c r="B3" s="53" t="s">
        <v>243</v>
      </c>
      <c r="C3" s="53">
        <v>2023</v>
      </c>
      <c r="D3" s="53">
        <v>1.26</v>
      </c>
      <c r="E3" s="53" t="s">
        <v>184</v>
      </c>
      <c r="F3" s="53">
        <v>46</v>
      </c>
      <c r="G3" s="53">
        <v>0.79</v>
      </c>
      <c r="H3" s="53">
        <v>20.9</v>
      </c>
      <c r="I3" s="53">
        <v>25</v>
      </c>
      <c r="J3" s="53">
        <v>1.98</v>
      </c>
      <c r="K3" s="53">
        <v>0.11600000000000001</v>
      </c>
      <c r="L3" s="53">
        <v>11</v>
      </c>
      <c r="M3" s="53">
        <v>5</v>
      </c>
      <c r="N3" s="53">
        <v>0.73</v>
      </c>
      <c r="O3" s="53">
        <v>3.1E-2</v>
      </c>
      <c r="P3" s="53">
        <v>0.09</v>
      </c>
      <c r="Q3" s="53">
        <v>0.13900000000000001</v>
      </c>
      <c r="R3" s="53">
        <v>48</v>
      </c>
      <c r="S3" s="53">
        <v>18</v>
      </c>
      <c r="T3" s="53">
        <v>9.9000000000000005E-2</v>
      </c>
      <c r="U3" s="53">
        <v>0.03</v>
      </c>
      <c r="V3" s="53">
        <v>2.8</v>
      </c>
      <c r="W3" s="53">
        <v>0.02</v>
      </c>
      <c r="X3" s="53">
        <v>0.13</v>
      </c>
      <c r="Y3" s="53">
        <v>0.04</v>
      </c>
      <c r="Z3" s="53">
        <v>0.03</v>
      </c>
      <c r="AA3" s="53">
        <v>4.22</v>
      </c>
      <c r="AB3" s="53">
        <v>0.26</v>
      </c>
      <c r="AC3" s="53">
        <v>19.399999999999999</v>
      </c>
      <c r="AD3" s="53">
        <v>0.85</v>
      </c>
      <c r="AE3" s="53">
        <v>0.39</v>
      </c>
      <c r="AF3" s="53">
        <v>0.32</v>
      </c>
      <c r="AG3" s="53">
        <v>1.58</v>
      </c>
      <c r="AH3" s="53">
        <v>1.38</v>
      </c>
      <c r="AI3" s="53" t="s">
        <v>183</v>
      </c>
      <c r="AJ3" s="53">
        <v>0.12</v>
      </c>
      <c r="AK3" s="53" t="s">
        <v>183</v>
      </c>
      <c r="AL3" s="53">
        <v>0.14000000000000001</v>
      </c>
      <c r="AM3" s="53">
        <v>0.63</v>
      </c>
      <c r="AN3" s="53">
        <v>0.16</v>
      </c>
      <c r="AO3" s="53">
        <v>8.89</v>
      </c>
      <c r="AP3" s="53">
        <v>14.1</v>
      </c>
      <c r="AQ3" s="53">
        <v>2.5999999999999999E-2</v>
      </c>
      <c r="AR3" s="53">
        <v>0.50900000000000001</v>
      </c>
      <c r="AS3" s="53">
        <v>0.377</v>
      </c>
      <c r="AT3" s="53">
        <v>0.94</v>
      </c>
      <c r="AU3" s="53">
        <v>1.85</v>
      </c>
      <c r="AV3" s="53">
        <v>2.48</v>
      </c>
      <c r="AW3" s="53">
        <v>5.23</v>
      </c>
      <c r="AX3" s="53">
        <v>7.0000000000000007E-2</v>
      </c>
      <c r="AY3" s="53">
        <v>1.6</v>
      </c>
      <c r="AZ3" s="53">
        <v>6.1</v>
      </c>
      <c r="BA3" s="53">
        <v>1.4</v>
      </c>
      <c r="BB3" s="53">
        <v>0.3</v>
      </c>
      <c r="BC3" s="53" t="s">
        <v>183</v>
      </c>
      <c r="BD3" s="53">
        <v>0.13</v>
      </c>
      <c r="BE3" s="53" t="s">
        <v>183</v>
      </c>
      <c r="BF3" s="53">
        <v>2.0299999999999998</v>
      </c>
      <c r="BG3" s="53">
        <v>0.35</v>
      </c>
      <c r="BH3" s="53">
        <v>16.2</v>
      </c>
      <c r="BI3" s="53" t="s">
        <v>174</v>
      </c>
      <c r="BJ3" s="53">
        <v>3.48</v>
      </c>
      <c r="BK3" s="53">
        <v>0.3</v>
      </c>
      <c r="BL3" s="53">
        <v>21.2</v>
      </c>
      <c r="BM3" s="53">
        <v>4.05</v>
      </c>
    </row>
    <row r="4" spans="1:65" ht="15" customHeight="1">
      <c r="A4" s="53" t="s">
        <v>245</v>
      </c>
      <c r="B4" s="53" t="s">
        <v>243</v>
      </c>
      <c r="C4" s="53">
        <v>2023</v>
      </c>
      <c r="D4" s="53">
        <v>1.2</v>
      </c>
      <c r="E4" s="53">
        <v>1</v>
      </c>
      <c r="F4" s="53">
        <v>45</v>
      </c>
      <c r="G4" s="53">
        <v>0.77</v>
      </c>
      <c r="H4" s="53">
        <v>20.2</v>
      </c>
      <c r="I4" s="53">
        <v>23</v>
      </c>
      <c r="J4" s="53">
        <v>1.88</v>
      </c>
      <c r="K4" s="53">
        <v>0.113</v>
      </c>
      <c r="L4" s="53">
        <v>12</v>
      </c>
      <c r="M4" s="53">
        <v>5</v>
      </c>
      <c r="N4" s="53">
        <v>0.72</v>
      </c>
      <c r="O4" s="53">
        <v>0.03</v>
      </c>
      <c r="P4" s="53">
        <v>0.09</v>
      </c>
      <c r="Q4" s="53">
        <v>0.13400000000000001</v>
      </c>
      <c r="R4" s="53">
        <v>48</v>
      </c>
      <c r="S4" s="53">
        <v>17</v>
      </c>
      <c r="T4" s="53">
        <v>9.0999999999999998E-2</v>
      </c>
      <c r="U4" s="53">
        <v>0.02</v>
      </c>
      <c r="V4" s="53">
        <v>2.27</v>
      </c>
      <c r="W4" s="53">
        <v>0.01</v>
      </c>
      <c r="X4" s="53">
        <v>0.12</v>
      </c>
      <c r="Y4" s="53">
        <v>0.1</v>
      </c>
      <c r="Z4" s="53">
        <v>0.04</v>
      </c>
      <c r="AA4" s="53">
        <v>4.0199999999999996</v>
      </c>
      <c r="AB4" s="53">
        <v>0.24</v>
      </c>
      <c r="AC4" s="53">
        <v>18.5</v>
      </c>
      <c r="AD4" s="53">
        <v>0.76</v>
      </c>
      <c r="AE4" s="53">
        <v>0.36</v>
      </c>
      <c r="AF4" s="53">
        <v>0.3</v>
      </c>
      <c r="AG4" s="53">
        <v>1.49</v>
      </c>
      <c r="AH4" s="53">
        <v>1.18</v>
      </c>
      <c r="AI4" s="53" t="s">
        <v>183</v>
      </c>
      <c r="AJ4" s="53">
        <v>0.11</v>
      </c>
      <c r="AK4" s="53" t="s">
        <v>183</v>
      </c>
      <c r="AL4" s="53">
        <v>0.13</v>
      </c>
      <c r="AM4" s="53">
        <v>0.65</v>
      </c>
      <c r="AN4" s="53">
        <v>0.14000000000000001</v>
      </c>
      <c r="AO4" s="53">
        <v>8.4</v>
      </c>
      <c r="AP4" s="53">
        <v>13.3</v>
      </c>
      <c r="AQ4" s="53">
        <v>2.8000000000000001E-2</v>
      </c>
      <c r="AR4" s="53">
        <v>0.55100000000000005</v>
      </c>
      <c r="AS4" s="53">
        <v>0.39800000000000002</v>
      </c>
      <c r="AT4" s="53">
        <v>1.01</v>
      </c>
      <c r="AU4" s="53">
        <v>1.98</v>
      </c>
      <c r="AV4" s="53">
        <v>2.37</v>
      </c>
      <c r="AW4" s="53">
        <v>5.01</v>
      </c>
      <c r="AX4" s="53">
        <v>0.06</v>
      </c>
      <c r="AY4" s="53">
        <v>1.5</v>
      </c>
      <c r="AZ4" s="53">
        <v>4.2</v>
      </c>
      <c r="BA4" s="53">
        <v>1.32</v>
      </c>
      <c r="BB4" s="53">
        <v>0.26</v>
      </c>
      <c r="BC4" s="53" t="s">
        <v>183</v>
      </c>
      <c r="BD4" s="53">
        <v>0.12</v>
      </c>
      <c r="BE4" s="53" t="s">
        <v>183</v>
      </c>
      <c r="BF4" s="53">
        <v>2.12</v>
      </c>
      <c r="BG4" s="53">
        <v>0.55000000000000004</v>
      </c>
      <c r="BH4" s="53">
        <v>14.5</v>
      </c>
      <c r="BI4" s="53" t="s">
        <v>174</v>
      </c>
      <c r="BJ4" s="53">
        <v>3.34</v>
      </c>
      <c r="BK4" s="53">
        <v>0.28999999999999998</v>
      </c>
      <c r="BL4" s="53">
        <v>20.399999999999999</v>
      </c>
      <c r="BM4" s="53">
        <v>3.93</v>
      </c>
    </row>
    <row r="5" spans="1:65" ht="15" customHeight="1">
      <c r="A5" s="15" t="s">
        <v>789</v>
      </c>
      <c r="B5" s="53" t="s">
        <v>243</v>
      </c>
      <c r="C5" s="53">
        <v>2024</v>
      </c>
      <c r="D5" s="15">
        <v>1.27</v>
      </c>
      <c r="E5" s="15">
        <v>2</v>
      </c>
      <c r="F5" s="15">
        <v>47</v>
      </c>
      <c r="G5" s="15">
        <v>0.82</v>
      </c>
      <c r="H5" s="15">
        <v>20.5</v>
      </c>
      <c r="I5" s="15">
        <v>24</v>
      </c>
      <c r="J5" s="15">
        <v>1.98</v>
      </c>
      <c r="K5" s="15">
        <v>0.121</v>
      </c>
      <c r="L5" s="15">
        <v>12</v>
      </c>
      <c r="M5" s="15">
        <v>8</v>
      </c>
      <c r="N5" s="15">
        <v>0.746</v>
      </c>
      <c r="O5" s="15">
        <v>2.9000000000000001E-2</v>
      </c>
      <c r="P5" s="15">
        <v>0.09</v>
      </c>
      <c r="Q5" s="15">
        <v>0.13400000000000001</v>
      </c>
      <c r="R5" s="15">
        <v>62</v>
      </c>
      <c r="S5" s="15">
        <v>22</v>
      </c>
      <c r="T5" s="15">
        <v>0.10100000000000001</v>
      </c>
      <c r="U5" s="15">
        <v>0.02</v>
      </c>
      <c r="V5" s="15" t="s">
        <v>183</v>
      </c>
      <c r="W5" s="15" t="s">
        <v>183</v>
      </c>
      <c r="X5" s="15">
        <v>0.14000000000000001</v>
      </c>
      <c r="Y5" s="15">
        <v>0.04</v>
      </c>
      <c r="Z5" s="15">
        <v>0.04</v>
      </c>
      <c r="AA5" s="15">
        <v>4.9800000000000004</v>
      </c>
      <c r="AB5" s="15">
        <v>0.28000000000000003</v>
      </c>
      <c r="AC5" s="15">
        <v>20.6</v>
      </c>
      <c r="AD5" s="15">
        <v>0.9</v>
      </c>
      <c r="AE5" s="15">
        <v>0.45</v>
      </c>
      <c r="AF5" s="15">
        <v>0.37</v>
      </c>
      <c r="AG5" s="15">
        <v>2.2000000000000002</v>
      </c>
      <c r="AH5" s="15">
        <v>1.47</v>
      </c>
      <c r="AI5" s="15" t="s">
        <v>183</v>
      </c>
      <c r="AJ5" s="15">
        <v>0.11</v>
      </c>
      <c r="AK5" s="15" t="s">
        <v>183</v>
      </c>
      <c r="AL5" s="15">
        <v>0.15</v>
      </c>
      <c r="AM5" s="15">
        <v>0.67</v>
      </c>
      <c r="AN5" s="15">
        <v>0.28999999999999998</v>
      </c>
      <c r="AO5" s="15">
        <v>10.5</v>
      </c>
      <c r="AP5" s="15">
        <v>14.8</v>
      </c>
      <c r="AQ5" s="15">
        <v>2.5000000000000001E-2</v>
      </c>
      <c r="AR5" s="15">
        <v>0.47499999999999998</v>
      </c>
      <c r="AS5" s="15">
        <v>0.36299999999999999</v>
      </c>
      <c r="AT5" s="15">
        <v>0.93300000000000005</v>
      </c>
      <c r="AU5" s="15">
        <v>1.8</v>
      </c>
      <c r="AV5" s="15">
        <v>2.76</v>
      </c>
      <c r="AW5" s="15">
        <v>5.86</v>
      </c>
      <c r="AX5" s="15">
        <v>0.03</v>
      </c>
      <c r="AY5" s="15">
        <v>2</v>
      </c>
      <c r="AZ5" s="15" t="s">
        <v>174</v>
      </c>
      <c r="BA5" s="15">
        <v>1.77</v>
      </c>
      <c r="BB5" s="15">
        <v>0.36</v>
      </c>
      <c r="BC5" s="15" t="s">
        <v>183</v>
      </c>
      <c r="BD5" s="15">
        <v>0.15</v>
      </c>
      <c r="BE5" s="15" t="s">
        <v>183</v>
      </c>
      <c r="BF5" s="15">
        <v>2.17</v>
      </c>
      <c r="BG5" s="15">
        <v>0.39</v>
      </c>
      <c r="BH5" s="15">
        <v>13</v>
      </c>
      <c r="BI5" s="15" t="s">
        <v>174</v>
      </c>
      <c r="BJ5" s="15">
        <v>4.41</v>
      </c>
      <c r="BK5" s="15">
        <v>0.38</v>
      </c>
      <c r="BL5" s="15">
        <v>22.6</v>
      </c>
      <c r="BM5" s="15">
        <v>4.72</v>
      </c>
    </row>
    <row r="6" spans="1:65" ht="15" customHeight="1">
      <c r="A6" s="15" t="s">
        <v>791</v>
      </c>
      <c r="B6" s="53" t="s">
        <v>243</v>
      </c>
      <c r="C6" s="53">
        <v>2024</v>
      </c>
      <c r="D6" s="15">
        <v>1.35</v>
      </c>
      <c r="E6" s="15">
        <v>2</v>
      </c>
      <c r="F6" s="15">
        <v>49</v>
      </c>
      <c r="G6" s="15">
        <v>0.85</v>
      </c>
      <c r="H6" s="15">
        <v>21.6</v>
      </c>
      <c r="I6" s="15">
        <v>25</v>
      </c>
      <c r="J6" s="15">
        <v>2.06</v>
      </c>
      <c r="K6" s="15">
        <v>0.125</v>
      </c>
      <c r="L6" s="15">
        <v>13</v>
      </c>
      <c r="M6" s="15">
        <v>9</v>
      </c>
      <c r="N6" s="15">
        <v>0.76600000000000001</v>
      </c>
      <c r="O6" s="15">
        <v>0.03</v>
      </c>
      <c r="P6" s="15">
        <v>0.1</v>
      </c>
      <c r="Q6" s="15">
        <v>0.13</v>
      </c>
      <c r="R6" s="15">
        <v>61</v>
      </c>
      <c r="S6" s="15">
        <v>23</v>
      </c>
      <c r="T6" s="15">
        <v>0.10199999999999999</v>
      </c>
      <c r="U6" s="15">
        <v>0.03</v>
      </c>
      <c r="V6" s="15" t="s">
        <v>183</v>
      </c>
      <c r="W6" s="15" t="s">
        <v>183</v>
      </c>
      <c r="X6" s="15">
        <v>0.16</v>
      </c>
      <c r="Y6" s="15">
        <v>0.09</v>
      </c>
      <c r="Z6" s="15">
        <v>0.05</v>
      </c>
      <c r="AA6" s="15">
        <v>5.4</v>
      </c>
      <c r="AB6" s="15">
        <v>0.32</v>
      </c>
      <c r="AC6" s="15">
        <v>22.7</v>
      </c>
      <c r="AD6" s="15">
        <v>0.96</v>
      </c>
      <c r="AE6" s="15">
        <v>0.48</v>
      </c>
      <c r="AF6" s="15">
        <v>0.39</v>
      </c>
      <c r="AG6" s="15">
        <v>2.5</v>
      </c>
      <c r="AH6" s="15">
        <v>1.6</v>
      </c>
      <c r="AI6" s="15" t="s">
        <v>183</v>
      </c>
      <c r="AJ6" s="15">
        <v>0.1</v>
      </c>
      <c r="AK6" s="15">
        <v>0.01</v>
      </c>
      <c r="AL6" s="15">
        <v>0.16</v>
      </c>
      <c r="AM6" s="15">
        <v>0.79</v>
      </c>
      <c r="AN6" s="15">
        <v>0.26</v>
      </c>
      <c r="AO6" s="15">
        <v>11.6</v>
      </c>
      <c r="AP6" s="15">
        <v>16.600000000000001</v>
      </c>
      <c r="AQ6" s="15">
        <v>0.03</v>
      </c>
      <c r="AR6" s="15">
        <v>0.57799999999999996</v>
      </c>
      <c r="AS6" s="15">
        <v>0.438</v>
      </c>
      <c r="AT6" s="15">
        <v>1.1299999999999999</v>
      </c>
      <c r="AU6" s="15">
        <v>2.1800000000000002</v>
      </c>
      <c r="AV6" s="15">
        <v>3.02</v>
      </c>
      <c r="AW6" s="15">
        <v>6.56</v>
      </c>
      <c r="AX6" s="15">
        <v>0.03</v>
      </c>
      <c r="AY6" s="15">
        <v>2.2000000000000002</v>
      </c>
      <c r="AZ6" s="15" t="s">
        <v>174</v>
      </c>
      <c r="BA6" s="15">
        <v>1.92</v>
      </c>
      <c r="BB6" s="15">
        <v>0.4</v>
      </c>
      <c r="BC6" s="15" t="s">
        <v>183</v>
      </c>
      <c r="BD6" s="15">
        <v>0.16</v>
      </c>
      <c r="BE6" s="15" t="s">
        <v>183</v>
      </c>
      <c r="BF6" s="15">
        <v>2.56</v>
      </c>
      <c r="BG6" s="15">
        <v>0.62</v>
      </c>
      <c r="BH6" s="15">
        <v>15</v>
      </c>
      <c r="BI6" s="15" t="s">
        <v>174</v>
      </c>
      <c r="BJ6" s="15">
        <v>4.7699999999999996</v>
      </c>
      <c r="BK6" s="15">
        <v>0.4</v>
      </c>
      <c r="BL6" s="15">
        <v>25.1</v>
      </c>
      <c r="BM6" s="15">
        <v>4.96</v>
      </c>
    </row>
    <row r="7" spans="1:65" ht="15" customHeight="1">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row>
    <row r="8" spans="1:65" ht="15" customHeight="1">
      <c r="A8" s="53" t="s">
        <v>246</v>
      </c>
      <c r="B8" s="53" t="s">
        <v>247</v>
      </c>
      <c r="C8" s="53">
        <v>2023</v>
      </c>
      <c r="D8" s="53">
        <v>1.82</v>
      </c>
      <c r="E8" s="53">
        <v>10</v>
      </c>
      <c r="F8" s="53">
        <v>198</v>
      </c>
      <c r="G8" s="53">
        <v>0.38</v>
      </c>
      <c r="H8" s="53">
        <v>10.3</v>
      </c>
      <c r="I8" s="53">
        <v>31</v>
      </c>
      <c r="J8" s="53">
        <v>2.33</v>
      </c>
      <c r="K8" s="53">
        <v>0.55000000000000004</v>
      </c>
      <c r="L8" s="53">
        <v>4</v>
      </c>
      <c r="M8" s="53">
        <v>119</v>
      </c>
      <c r="N8" s="53">
        <v>0.51700000000000002</v>
      </c>
      <c r="O8" s="53">
        <v>4.3999999999999997E-2</v>
      </c>
      <c r="P8" s="53">
        <v>0.14000000000000001</v>
      </c>
      <c r="Q8" s="53">
        <v>0.126</v>
      </c>
      <c r="R8" s="53">
        <v>770</v>
      </c>
      <c r="S8" s="53">
        <v>12</v>
      </c>
      <c r="T8" s="53">
        <v>0.191</v>
      </c>
      <c r="U8" s="53">
        <v>0.08</v>
      </c>
      <c r="V8" s="53">
        <v>10.9</v>
      </c>
      <c r="W8" s="53">
        <v>0.11</v>
      </c>
      <c r="X8" s="53">
        <v>2.91</v>
      </c>
      <c r="Y8" s="53">
        <v>0.95</v>
      </c>
      <c r="Z8" s="53">
        <v>0.63</v>
      </c>
      <c r="AA8" s="53">
        <v>2.92</v>
      </c>
      <c r="AB8" s="53">
        <v>4.93</v>
      </c>
      <c r="AC8" s="53">
        <v>17.399999999999999</v>
      </c>
      <c r="AD8" s="53">
        <v>1.03</v>
      </c>
      <c r="AE8" s="53">
        <v>0.36</v>
      </c>
      <c r="AF8" s="53">
        <v>0.12</v>
      </c>
      <c r="AG8" s="53">
        <v>2.68</v>
      </c>
      <c r="AH8" s="53">
        <v>1.39</v>
      </c>
      <c r="AI8" s="53">
        <v>0.03</v>
      </c>
      <c r="AJ8" s="53">
        <v>0.2</v>
      </c>
      <c r="AK8" s="53" t="s">
        <v>183</v>
      </c>
      <c r="AL8" s="53">
        <v>0.15</v>
      </c>
      <c r="AM8" s="53">
        <v>1.96</v>
      </c>
      <c r="AN8" s="53">
        <v>0.37</v>
      </c>
      <c r="AO8" s="53">
        <v>5.19</v>
      </c>
      <c r="AP8" s="53">
        <v>9.86</v>
      </c>
      <c r="AQ8" s="53">
        <v>5.7000000000000002E-2</v>
      </c>
      <c r="AR8" s="53">
        <v>1.48</v>
      </c>
      <c r="AS8" s="53">
        <v>0.86299999999999999</v>
      </c>
      <c r="AT8" s="53">
        <v>1.87</v>
      </c>
      <c r="AU8" s="53">
        <v>4.2699999999999996</v>
      </c>
      <c r="AV8" s="53">
        <v>1.33</v>
      </c>
      <c r="AW8" s="53">
        <v>54.6</v>
      </c>
      <c r="AX8" s="53">
        <v>0.31</v>
      </c>
      <c r="AY8" s="53">
        <v>2.2999999999999998</v>
      </c>
      <c r="AZ8" s="53">
        <v>3.5</v>
      </c>
      <c r="BA8" s="53">
        <v>1.23</v>
      </c>
      <c r="BB8" s="53">
        <v>3.31</v>
      </c>
      <c r="BC8" s="53" t="s">
        <v>183</v>
      </c>
      <c r="BD8" s="53">
        <v>0.18</v>
      </c>
      <c r="BE8" s="53">
        <v>0.02</v>
      </c>
      <c r="BF8" s="53">
        <v>2.4300000000000002</v>
      </c>
      <c r="BG8" s="53">
        <v>3.32</v>
      </c>
      <c r="BH8" s="53">
        <v>20.100000000000001</v>
      </c>
      <c r="BI8" s="53">
        <v>3.6</v>
      </c>
      <c r="BJ8" s="53">
        <v>3.4</v>
      </c>
      <c r="BK8" s="53">
        <v>0.25</v>
      </c>
      <c r="BL8" s="53">
        <v>54.5</v>
      </c>
      <c r="BM8" s="53">
        <v>3.6</v>
      </c>
    </row>
    <row r="9" spans="1:65" s="25" customFormat="1" ht="15" customHeight="1">
      <c r="A9" s="53" t="s">
        <v>248</v>
      </c>
      <c r="B9" s="53" t="s">
        <v>247</v>
      </c>
      <c r="C9" s="53">
        <v>2023</v>
      </c>
      <c r="D9" s="53">
        <v>1.8</v>
      </c>
      <c r="E9" s="53">
        <v>12</v>
      </c>
      <c r="F9" s="53">
        <v>200</v>
      </c>
      <c r="G9" s="53">
        <v>0.37</v>
      </c>
      <c r="H9" s="53">
        <v>10.4</v>
      </c>
      <c r="I9" s="53">
        <v>31</v>
      </c>
      <c r="J9" s="53">
        <v>2.2999999999999998</v>
      </c>
      <c r="K9" s="53">
        <v>0.54</v>
      </c>
      <c r="L9" s="53">
        <v>4</v>
      </c>
      <c r="M9" s="53">
        <v>117</v>
      </c>
      <c r="N9" s="53">
        <v>0.50600000000000001</v>
      </c>
      <c r="O9" s="53">
        <v>4.2999999999999997E-2</v>
      </c>
      <c r="P9" s="53">
        <v>0.14000000000000001</v>
      </c>
      <c r="Q9" s="53">
        <v>0.126</v>
      </c>
      <c r="R9" s="53">
        <v>766</v>
      </c>
      <c r="S9" s="53">
        <v>12</v>
      </c>
      <c r="T9" s="53">
        <v>0.19</v>
      </c>
      <c r="U9" s="53">
        <v>7.0000000000000007E-2</v>
      </c>
      <c r="V9" s="53">
        <v>11</v>
      </c>
      <c r="W9" s="53">
        <v>7.0000000000000007E-2</v>
      </c>
      <c r="X9" s="53">
        <v>3.02</v>
      </c>
      <c r="Y9" s="53">
        <v>1</v>
      </c>
      <c r="Z9" s="53">
        <v>0.6</v>
      </c>
      <c r="AA9" s="53">
        <v>2.96</v>
      </c>
      <c r="AB9" s="53">
        <v>5.01</v>
      </c>
      <c r="AC9" s="53">
        <v>17.600000000000001</v>
      </c>
      <c r="AD9" s="53">
        <v>1.03</v>
      </c>
      <c r="AE9" s="53">
        <v>0.36</v>
      </c>
      <c r="AF9" s="53">
        <v>0.12</v>
      </c>
      <c r="AG9" s="53">
        <v>2.73</v>
      </c>
      <c r="AH9" s="53">
        <v>1.38</v>
      </c>
      <c r="AI9" s="53">
        <v>0.03</v>
      </c>
      <c r="AJ9" s="53">
        <v>0.2</v>
      </c>
      <c r="AK9" s="53" t="s">
        <v>183</v>
      </c>
      <c r="AL9" s="53">
        <v>0.15</v>
      </c>
      <c r="AM9" s="53">
        <v>1.88</v>
      </c>
      <c r="AN9" s="53">
        <v>0.33</v>
      </c>
      <c r="AO9" s="53">
        <v>5.3</v>
      </c>
      <c r="AP9" s="53">
        <v>9.93</v>
      </c>
      <c r="AQ9" s="53">
        <v>5.5E-2</v>
      </c>
      <c r="AR9" s="53">
        <v>1.43</v>
      </c>
      <c r="AS9" s="53">
        <v>0.83499999999999996</v>
      </c>
      <c r="AT9" s="53">
        <v>1.8</v>
      </c>
      <c r="AU9" s="53">
        <v>4.12</v>
      </c>
      <c r="AV9" s="53">
        <v>1.38</v>
      </c>
      <c r="AW9" s="53">
        <v>55.8</v>
      </c>
      <c r="AX9" s="53">
        <v>0.31</v>
      </c>
      <c r="AY9" s="53">
        <v>2.4</v>
      </c>
      <c r="AZ9" s="53">
        <v>5.4</v>
      </c>
      <c r="BA9" s="53">
        <v>1.27</v>
      </c>
      <c r="BB9" s="53">
        <v>3.38</v>
      </c>
      <c r="BC9" s="53" t="s">
        <v>183</v>
      </c>
      <c r="BD9" s="53">
        <v>0.18</v>
      </c>
      <c r="BE9" s="53">
        <v>0.03</v>
      </c>
      <c r="BF9" s="53">
        <v>2.29</v>
      </c>
      <c r="BG9" s="53">
        <v>3.12</v>
      </c>
      <c r="BH9" s="53">
        <v>20.8</v>
      </c>
      <c r="BI9" s="53">
        <v>3.4</v>
      </c>
      <c r="BJ9" s="53">
        <v>3.43</v>
      </c>
      <c r="BK9" s="53">
        <v>0.25</v>
      </c>
      <c r="BL9" s="53">
        <v>55.4</v>
      </c>
      <c r="BM9" s="53">
        <v>3.48</v>
      </c>
    </row>
    <row r="10" spans="1:65" ht="15" customHeight="1">
      <c r="A10" s="15" t="s">
        <v>790</v>
      </c>
      <c r="B10" s="53" t="s">
        <v>247</v>
      </c>
      <c r="C10" s="53">
        <v>2024</v>
      </c>
      <c r="D10" s="15">
        <v>1.91</v>
      </c>
      <c r="E10" s="15">
        <v>14</v>
      </c>
      <c r="F10" s="15">
        <v>204</v>
      </c>
      <c r="G10" s="15">
        <v>0.39</v>
      </c>
      <c r="H10" s="15">
        <v>13.2</v>
      </c>
      <c r="I10" s="15">
        <v>28</v>
      </c>
      <c r="J10" s="15">
        <v>2.36</v>
      </c>
      <c r="K10" s="15">
        <v>0.56299999999999994</v>
      </c>
      <c r="L10" s="15">
        <v>6</v>
      </c>
      <c r="M10" s="15">
        <v>148</v>
      </c>
      <c r="N10" s="15">
        <v>0.51900000000000002</v>
      </c>
      <c r="O10" s="15">
        <v>4.1000000000000002E-2</v>
      </c>
      <c r="P10" s="15">
        <v>0.14000000000000001</v>
      </c>
      <c r="Q10" s="15">
        <v>0.13</v>
      </c>
      <c r="R10" s="15">
        <v>730</v>
      </c>
      <c r="S10" s="15">
        <v>15</v>
      </c>
      <c r="T10" s="15">
        <v>0.19500000000000001</v>
      </c>
      <c r="U10" s="15">
        <v>7.0000000000000007E-2</v>
      </c>
      <c r="V10" s="15">
        <v>8.02</v>
      </c>
      <c r="W10" s="15">
        <v>0.04</v>
      </c>
      <c r="X10" s="15">
        <v>3.68</v>
      </c>
      <c r="Y10" s="15">
        <v>1.1000000000000001</v>
      </c>
      <c r="Z10" s="15">
        <v>0.59</v>
      </c>
      <c r="AA10" s="15">
        <v>3.88</v>
      </c>
      <c r="AB10" s="15">
        <v>5.62</v>
      </c>
      <c r="AC10" s="15">
        <v>20.399999999999999</v>
      </c>
      <c r="AD10" s="15">
        <v>1.2</v>
      </c>
      <c r="AE10" s="15">
        <v>0.43</v>
      </c>
      <c r="AF10" s="15">
        <v>0.15</v>
      </c>
      <c r="AG10" s="15">
        <v>4.1399999999999997</v>
      </c>
      <c r="AH10" s="15">
        <v>1.78</v>
      </c>
      <c r="AI10" s="15">
        <v>0.03</v>
      </c>
      <c r="AJ10" s="15">
        <v>0.19</v>
      </c>
      <c r="AK10" s="15" t="s">
        <v>183</v>
      </c>
      <c r="AL10" s="15">
        <v>0.16</v>
      </c>
      <c r="AM10" s="15">
        <v>2.11</v>
      </c>
      <c r="AN10" s="15">
        <v>0.63</v>
      </c>
      <c r="AO10" s="15">
        <v>7.42</v>
      </c>
      <c r="AP10" s="15">
        <v>11.4</v>
      </c>
      <c r="AQ10" s="15">
        <v>5.8000000000000003E-2</v>
      </c>
      <c r="AR10" s="15">
        <v>1.47</v>
      </c>
      <c r="AS10" s="15">
        <v>0.88600000000000001</v>
      </c>
      <c r="AT10" s="15">
        <v>1.96</v>
      </c>
      <c r="AU10" s="15">
        <v>4.37</v>
      </c>
      <c r="AV10" s="15">
        <v>1.72</v>
      </c>
      <c r="AW10" s="15">
        <v>73.2</v>
      </c>
      <c r="AX10" s="15">
        <v>0.14000000000000001</v>
      </c>
      <c r="AY10" s="15">
        <v>3.2</v>
      </c>
      <c r="AZ10" s="15" t="s">
        <v>174</v>
      </c>
      <c r="BA10" s="15">
        <v>1.74</v>
      </c>
      <c r="BB10" s="15">
        <v>4.46</v>
      </c>
      <c r="BC10" s="15" t="s">
        <v>183</v>
      </c>
      <c r="BD10" s="15">
        <v>0.21</v>
      </c>
      <c r="BE10" s="15">
        <v>0.03</v>
      </c>
      <c r="BF10" s="15">
        <v>2.89</v>
      </c>
      <c r="BG10" s="15">
        <v>3.53</v>
      </c>
      <c r="BH10" s="15">
        <v>20.2</v>
      </c>
      <c r="BI10" s="15">
        <v>4.0999999999999996</v>
      </c>
      <c r="BJ10" s="15">
        <v>4.74</v>
      </c>
      <c r="BK10" s="15">
        <v>0.32</v>
      </c>
      <c r="BL10" s="15">
        <v>64.900000000000006</v>
      </c>
      <c r="BM10" s="15">
        <v>4.2</v>
      </c>
    </row>
    <row r="11" spans="1:65" ht="15" customHeight="1">
      <c r="A11" s="15" t="s">
        <v>792</v>
      </c>
      <c r="B11" s="53" t="s">
        <v>247</v>
      </c>
      <c r="C11" s="53">
        <v>2024</v>
      </c>
      <c r="D11" s="15">
        <v>1.96</v>
      </c>
      <c r="E11" s="15">
        <v>11</v>
      </c>
      <c r="F11" s="15">
        <v>212</v>
      </c>
      <c r="G11" s="15">
        <v>0.4</v>
      </c>
      <c r="H11" s="15">
        <v>13.9</v>
      </c>
      <c r="I11" s="15">
        <v>30</v>
      </c>
      <c r="J11" s="15">
        <v>2.4500000000000002</v>
      </c>
      <c r="K11" s="15">
        <v>0.57799999999999996</v>
      </c>
      <c r="L11" s="15">
        <v>6</v>
      </c>
      <c r="M11" s="15">
        <v>151</v>
      </c>
      <c r="N11" s="15">
        <v>0.53700000000000003</v>
      </c>
      <c r="O11" s="15">
        <v>4.2000000000000003E-2</v>
      </c>
      <c r="P11" s="15">
        <v>0.15</v>
      </c>
      <c r="Q11" s="15">
        <v>0.13400000000000001</v>
      </c>
      <c r="R11" s="15">
        <v>760</v>
      </c>
      <c r="S11" s="15">
        <v>15</v>
      </c>
      <c r="T11" s="15">
        <v>0.19800000000000001</v>
      </c>
      <c r="U11" s="15">
        <v>7.0000000000000007E-2</v>
      </c>
      <c r="V11" s="15">
        <v>7.8</v>
      </c>
      <c r="W11" s="15">
        <v>0.1</v>
      </c>
      <c r="X11" s="15">
        <v>3.61</v>
      </c>
      <c r="Y11" s="15">
        <v>1.38</v>
      </c>
      <c r="Z11" s="15">
        <v>0.68</v>
      </c>
      <c r="AA11" s="15">
        <v>3.68</v>
      </c>
      <c r="AB11" s="15">
        <v>5.38</v>
      </c>
      <c r="AC11" s="15">
        <v>19.7</v>
      </c>
      <c r="AD11" s="15">
        <v>1.1599999999999999</v>
      </c>
      <c r="AE11" s="15">
        <v>0.41</v>
      </c>
      <c r="AF11" s="15">
        <v>0.14000000000000001</v>
      </c>
      <c r="AG11" s="15">
        <v>4</v>
      </c>
      <c r="AH11" s="15">
        <v>1.74</v>
      </c>
      <c r="AI11" s="15">
        <v>0.03</v>
      </c>
      <c r="AJ11" s="15">
        <v>0.17</v>
      </c>
      <c r="AK11" s="15" t="s">
        <v>183</v>
      </c>
      <c r="AL11" s="15">
        <v>0.16</v>
      </c>
      <c r="AM11" s="15">
        <v>1.97</v>
      </c>
      <c r="AN11" s="15">
        <v>0.52</v>
      </c>
      <c r="AO11" s="15">
        <v>7.03</v>
      </c>
      <c r="AP11" s="15">
        <v>11.2</v>
      </c>
      <c r="AQ11" s="15">
        <v>5.6000000000000001E-2</v>
      </c>
      <c r="AR11" s="15">
        <v>1.46</v>
      </c>
      <c r="AS11" s="15">
        <v>0.86699999999999999</v>
      </c>
      <c r="AT11" s="15">
        <v>1.89</v>
      </c>
      <c r="AU11" s="15">
        <v>4.2699999999999996</v>
      </c>
      <c r="AV11" s="15">
        <v>1.67</v>
      </c>
      <c r="AW11" s="15">
        <v>71.8</v>
      </c>
      <c r="AX11" s="15">
        <v>0.13</v>
      </c>
      <c r="AY11" s="15">
        <v>3.1</v>
      </c>
      <c r="AZ11" s="15" t="s">
        <v>174</v>
      </c>
      <c r="BA11" s="15">
        <v>1.72</v>
      </c>
      <c r="BB11" s="15">
        <v>4.3</v>
      </c>
      <c r="BC11" s="15" t="s">
        <v>183</v>
      </c>
      <c r="BD11" s="15">
        <v>0.21</v>
      </c>
      <c r="BE11" s="15">
        <v>0.03</v>
      </c>
      <c r="BF11" s="15">
        <v>2.76</v>
      </c>
      <c r="BG11" s="15">
        <v>3.8</v>
      </c>
      <c r="BH11" s="15">
        <v>20.2</v>
      </c>
      <c r="BI11" s="15">
        <v>4.7</v>
      </c>
      <c r="BJ11" s="15">
        <v>4.55</v>
      </c>
      <c r="BK11" s="15">
        <v>0.31</v>
      </c>
      <c r="BL11" s="15">
        <v>63.6</v>
      </c>
      <c r="BM11" s="15">
        <v>3.73</v>
      </c>
    </row>
    <row r="12" spans="1:65" s="25" customFormat="1" ht="15" customHeight="1">
      <c r="A12" s="53"/>
      <c r="B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row>
    <row r="13" spans="1:65" s="25" customFormat="1" ht="15" customHeight="1">
      <c r="A13" s="53" t="s">
        <v>362</v>
      </c>
      <c r="B13" s="53" t="s">
        <v>249</v>
      </c>
      <c r="C13" s="53">
        <v>2023</v>
      </c>
      <c r="D13" s="53">
        <v>1.33</v>
      </c>
      <c r="E13" s="53">
        <v>32</v>
      </c>
      <c r="F13" s="53">
        <v>90</v>
      </c>
      <c r="G13" s="53">
        <v>1.1399999999999999</v>
      </c>
      <c r="H13" s="53">
        <v>46.5</v>
      </c>
      <c r="I13" s="53">
        <v>179</v>
      </c>
      <c r="J13" s="53">
        <v>2.84</v>
      </c>
      <c r="K13" s="53">
        <v>0.30199999999999999</v>
      </c>
      <c r="L13" s="53">
        <v>22</v>
      </c>
      <c r="M13" s="53">
        <v>11</v>
      </c>
      <c r="N13" s="53">
        <v>1.1200000000000001</v>
      </c>
      <c r="O13" s="53">
        <v>2.9000000000000001E-2</v>
      </c>
      <c r="P13" s="53">
        <v>0.05</v>
      </c>
      <c r="Q13" s="53">
        <v>0.14000000000000001</v>
      </c>
      <c r="R13" s="53">
        <v>4100</v>
      </c>
      <c r="S13" s="53">
        <v>80</v>
      </c>
      <c r="T13" s="53">
        <v>6.8000000000000005E-2</v>
      </c>
      <c r="U13" s="53">
        <v>2.5</v>
      </c>
      <c r="V13" s="53">
        <v>28.3</v>
      </c>
      <c r="W13" s="53">
        <v>0.54</v>
      </c>
      <c r="X13" s="53">
        <v>0.45</v>
      </c>
      <c r="Y13" s="53">
        <v>6.99</v>
      </c>
      <c r="Z13" s="53">
        <v>0.63</v>
      </c>
      <c r="AA13" s="53">
        <v>14.4</v>
      </c>
      <c r="AB13" s="53">
        <v>0.41</v>
      </c>
      <c r="AC13" s="53">
        <v>274</v>
      </c>
      <c r="AD13" s="53">
        <v>1.87</v>
      </c>
      <c r="AE13" s="53">
        <v>0.81</v>
      </c>
      <c r="AF13" s="53">
        <v>0.56000000000000005</v>
      </c>
      <c r="AG13" s="53">
        <v>2.1800000000000002</v>
      </c>
      <c r="AH13" s="53">
        <v>2.93</v>
      </c>
      <c r="AI13" s="53" t="s">
        <v>183</v>
      </c>
      <c r="AJ13" s="53">
        <v>0.5</v>
      </c>
      <c r="AK13" s="53">
        <v>0.08</v>
      </c>
      <c r="AL13" s="53">
        <v>0.3</v>
      </c>
      <c r="AM13" s="53">
        <v>12.2</v>
      </c>
      <c r="AN13" s="53">
        <v>0.43</v>
      </c>
      <c r="AO13" s="53">
        <v>19.899999999999999</v>
      </c>
      <c r="AP13" s="53">
        <v>77.5</v>
      </c>
      <c r="AQ13" s="53">
        <v>1.23</v>
      </c>
      <c r="AR13" s="53">
        <v>30</v>
      </c>
      <c r="AS13" s="53">
        <v>18.899999999999999</v>
      </c>
      <c r="AT13" s="53">
        <v>42.6</v>
      </c>
      <c r="AU13" s="53">
        <v>92.7</v>
      </c>
      <c r="AV13" s="53">
        <v>5.6</v>
      </c>
      <c r="AW13" s="53">
        <v>9.8699999999999992</v>
      </c>
      <c r="AX13" s="53">
        <v>0.94</v>
      </c>
      <c r="AY13" s="53">
        <v>1.6</v>
      </c>
      <c r="AZ13" s="53">
        <v>1.4</v>
      </c>
      <c r="BA13" s="53">
        <v>3.27</v>
      </c>
      <c r="BB13" s="53">
        <v>1.3</v>
      </c>
      <c r="BC13" s="53" t="s">
        <v>183</v>
      </c>
      <c r="BD13" s="53">
        <v>0.31</v>
      </c>
      <c r="BE13" s="53">
        <v>0.17</v>
      </c>
      <c r="BF13" s="53">
        <v>21.8</v>
      </c>
      <c r="BG13" s="53">
        <v>124</v>
      </c>
      <c r="BH13" s="53">
        <v>32.9</v>
      </c>
      <c r="BI13" s="53">
        <v>4.7</v>
      </c>
      <c r="BJ13" s="53">
        <v>7.08</v>
      </c>
      <c r="BK13" s="53">
        <v>0.57999999999999996</v>
      </c>
      <c r="BL13" s="53">
        <v>125</v>
      </c>
      <c r="BM13" s="53">
        <v>29.1</v>
      </c>
    </row>
    <row r="14" spans="1:65" ht="15" customHeight="1">
      <c r="A14" s="53" t="s">
        <v>362</v>
      </c>
      <c r="B14" s="53" t="s">
        <v>249</v>
      </c>
      <c r="C14" s="53">
        <v>2023</v>
      </c>
      <c r="D14" s="53">
        <v>1.31</v>
      </c>
      <c r="E14" s="53">
        <v>32</v>
      </c>
      <c r="F14" s="53">
        <v>99</v>
      </c>
      <c r="G14" s="53">
        <v>1.1399999999999999</v>
      </c>
      <c r="H14" s="53">
        <v>44.7</v>
      </c>
      <c r="I14" s="53">
        <v>181</v>
      </c>
      <c r="J14" s="53">
        <v>2.81</v>
      </c>
      <c r="K14" s="53">
        <v>0.29599999999999999</v>
      </c>
      <c r="L14" s="53">
        <v>20</v>
      </c>
      <c r="M14" s="53">
        <v>10</v>
      </c>
      <c r="N14" s="53">
        <v>1.1100000000000001</v>
      </c>
      <c r="O14" s="53">
        <v>2.9000000000000001E-2</v>
      </c>
      <c r="P14" s="53">
        <v>0.05</v>
      </c>
      <c r="Q14" s="53">
        <v>0.14299999999999999</v>
      </c>
      <c r="R14" s="53">
        <v>4160</v>
      </c>
      <c r="S14" s="53">
        <v>76</v>
      </c>
      <c r="T14" s="53">
        <v>6.7000000000000004E-2</v>
      </c>
      <c r="U14" s="53">
        <v>2.69</v>
      </c>
      <c r="V14" s="53">
        <v>28.3</v>
      </c>
      <c r="W14" s="53">
        <v>0.51</v>
      </c>
      <c r="X14" s="53">
        <v>0.46</v>
      </c>
      <c r="Y14" s="53">
        <v>6.73</v>
      </c>
      <c r="Z14" s="53">
        <v>0.57999999999999996</v>
      </c>
      <c r="AA14" s="53">
        <v>14.5</v>
      </c>
      <c r="AB14" s="53">
        <v>0.4</v>
      </c>
      <c r="AC14" s="53">
        <v>274</v>
      </c>
      <c r="AD14" s="53">
        <v>1.82</v>
      </c>
      <c r="AE14" s="53">
        <v>0.78</v>
      </c>
      <c r="AF14" s="53">
        <v>0.54</v>
      </c>
      <c r="AG14" s="53">
        <v>2.14</v>
      </c>
      <c r="AH14" s="53">
        <v>2.8</v>
      </c>
      <c r="AI14" s="53" t="s">
        <v>183</v>
      </c>
      <c r="AJ14" s="53">
        <v>0.34</v>
      </c>
      <c r="AK14" s="53">
        <v>0.06</v>
      </c>
      <c r="AL14" s="53">
        <v>0.3</v>
      </c>
      <c r="AM14" s="53">
        <v>12.1</v>
      </c>
      <c r="AN14" s="53">
        <v>0.34</v>
      </c>
      <c r="AO14" s="53">
        <v>18.7</v>
      </c>
      <c r="AP14" s="53">
        <v>78.7</v>
      </c>
      <c r="AQ14" s="53">
        <v>1.19</v>
      </c>
      <c r="AR14" s="53">
        <v>29.5</v>
      </c>
      <c r="AS14" s="53">
        <v>18.3</v>
      </c>
      <c r="AT14" s="53">
        <v>41.3</v>
      </c>
      <c r="AU14" s="53">
        <v>90.4</v>
      </c>
      <c r="AV14" s="53">
        <v>5.31</v>
      </c>
      <c r="AW14" s="53">
        <v>9.81</v>
      </c>
      <c r="AX14" s="53">
        <v>0.9</v>
      </c>
      <c r="AY14" s="53">
        <v>1.6</v>
      </c>
      <c r="AZ14" s="53">
        <v>1.6</v>
      </c>
      <c r="BA14" s="53">
        <v>3.13</v>
      </c>
      <c r="BB14" s="53">
        <v>1.23</v>
      </c>
      <c r="BC14" s="53" t="s">
        <v>183</v>
      </c>
      <c r="BD14" s="53">
        <v>0.3</v>
      </c>
      <c r="BE14" s="53">
        <v>0.16</v>
      </c>
      <c r="BF14" s="53">
        <v>21</v>
      </c>
      <c r="BG14" s="53">
        <v>127</v>
      </c>
      <c r="BH14" s="53">
        <v>33.799999999999997</v>
      </c>
      <c r="BI14" s="53">
        <v>4.4000000000000004</v>
      </c>
      <c r="BJ14" s="53">
        <v>6.93</v>
      </c>
      <c r="BK14" s="53">
        <v>0.56999999999999995</v>
      </c>
      <c r="BL14" s="53">
        <v>123</v>
      </c>
      <c r="BM14" s="53">
        <v>28.8</v>
      </c>
    </row>
    <row r="15" spans="1:65" ht="15" customHeight="1">
      <c r="A15" s="53" t="s">
        <v>362</v>
      </c>
      <c r="B15" s="53" t="s">
        <v>249</v>
      </c>
      <c r="C15" s="53">
        <v>2023</v>
      </c>
      <c r="D15" s="53">
        <v>1.32</v>
      </c>
      <c r="E15" s="53">
        <v>32</v>
      </c>
      <c r="F15" s="53">
        <v>96</v>
      </c>
      <c r="G15" s="53">
        <v>1.1100000000000001</v>
      </c>
      <c r="H15" s="53">
        <v>46.3</v>
      </c>
      <c r="I15" s="53">
        <v>184</v>
      </c>
      <c r="J15" s="53">
        <v>2.78</v>
      </c>
      <c r="K15" s="53">
        <v>0.29399999999999998</v>
      </c>
      <c r="L15" s="53">
        <v>21</v>
      </c>
      <c r="M15" s="53">
        <v>10</v>
      </c>
      <c r="N15" s="53">
        <v>1.1100000000000001</v>
      </c>
      <c r="O15" s="53">
        <v>2.8000000000000001E-2</v>
      </c>
      <c r="P15" s="53">
        <v>0.05</v>
      </c>
      <c r="Q15" s="53">
        <v>0.13900000000000001</v>
      </c>
      <c r="R15" s="53">
        <v>4080</v>
      </c>
      <c r="S15" s="53">
        <v>79</v>
      </c>
      <c r="T15" s="53">
        <v>6.6000000000000003E-2</v>
      </c>
      <c r="U15" s="53">
        <v>2.57</v>
      </c>
      <c r="V15" s="53">
        <v>28.4</v>
      </c>
      <c r="W15" s="53">
        <v>0.48</v>
      </c>
      <c r="X15" s="53">
        <v>0.46</v>
      </c>
      <c r="Y15" s="53">
        <v>7.02</v>
      </c>
      <c r="Z15" s="53">
        <v>0.54</v>
      </c>
      <c r="AA15" s="53">
        <v>14.1</v>
      </c>
      <c r="AB15" s="53">
        <v>0.38</v>
      </c>
      <c r="AC15" s="53">
        <v>270</v>
      </c>
      <c r="AD15" s="53">
        <v>1.87</v>
      </c>
      <c r="AE15" s="53">
        <v>0.75</v>
      </c>
      <c r="AF15" s="53">
        <v>0.53</v>
      </c>
      <c r="AG15" s="53">
        <v>2.15</v>
      </c>
      <c r="AH15" s="53">
        <v>3.07</v>
      </c>
      <c r="AI15" s="53" t="s">
        <v>183</v>
      </c>
      <c r="AJ15" s="53">
        <v>0.38</v>
      </c>
      <c r="AK15" s="53">
        <v>0.06</v>
      </c>
      <c r="AL15" s="53">
        <v>0.28000000000000003</v>
      </c>
      <c r="AM15" s="53">
        <v>12</v>
      </c>
      <c r="AN15" s="53">
        <v>0.4</v>
      </c>
      <c r="AO15" s="53">
        <v>18.600000000000001</v>
      </c>
      <c r="AP15" s="53">
        <v>77.599999999999994</v>
      </c>
      <c r="AQ15" s="53">
        <v>1.17</v>
      </c>
      <c r="AR15" s="53">
        <v>30.1</v>
      </c>
      <c r="AS15" s="53">
        <v>18.399999999999999</v>
      </c>
      <c r="AT15" s="53">
        <v>41.1</v>
      </c>
      <c r="AU15" s="53">
        <v>90.8</v>
      </c>
      <c r="AV15" s="53">
        <v>5.3</v>
      </c>
      <c r="AW15" s="53">
        <v>9.64</v>
      </c>
      <c r="AX15" s="53">
        <v>0.88</v>
      </c>
      <c r="AY15" s="53">
        <v>1.7</v>
      </c>
      <c r="AZ15" s="53">
        <v>1.51</v>
      </c>
      <c r="BA15" s="53">
        <v>3.35</v>
      </c>
      <c r="BB15" s="53">
        <v>1.22</v>
      </c>
      <c r="BC15" s="53" t="s">
        <v>183</v>
      </c>
      <c r="BD15" s="53">
        <v>0.28999999999999998</v>
      </c>
      <c r="BE15" s="53">
        <v>0.15</v>
      </c>
      <c r="BF15" s="53">
        <v>21.2</v>
      </c>
      <c r="BG15" s="53">
        <v>127</v>
      </c>
      <c r="BH15" s="53">
        <v>33.9</v>
      </c>
      <c r="BI15" s="53">
        <v>4.2</v>
      </c>
      <c r="BJ15" s="53">
        <v>6.82</v>
      </c>
      <c r="BK15" s="53">
        <v>0.57999999999999996</v>
      </c>
      <c r="BL15" s="53">
        <v>121</v>
      </c>
      <c r="BM15" s="53">
        <v>27.7</v>
      </c>
    </row>
    <row r="16" spans="1:65" ht="15" customHeight="1">
      <c r="A16" s="53" t="s">
        <v>362</v>
      </c>
      <c r="B16" s="53" t="s">
        <v>249</v>
      </c>
      <c r="C16" s="53">
        <v>2023</v>
      </c>
      <c r="D16" s="53">
        <v>1.33</v>
      </c>
      <c r="E16" s="53">
        <v>32</v>
      </c>
      <c r="F16" s="53">
        <v>100</v>
      </c>
      <c r="G16" s="53">
        <v>1.1200000000000001</v>
      </c>
      <c r="H16" s="53">
        <v>47.3</v>
      </c>
      <c r="I16" s="53">
        <v>185</v>
      </c>
      <c r="J16" s="53">
        <v>2.82</v>
      </c>
      <c r="K16" s="53">
        <v>0.29899999999999999</v>
      </c>
      <c r="L16" s="53">
        <v>22</v>
      </c>
      <c r="M16" s="53">
        <v>10</v>
      </c>
      <c r="N16" s="53">
        <v>1.1100000000000001</v>
      </c>
      <c r="O16" s="53">
        <v>2.9000000000000001E-2</v>
      </c>
      <c r="P16" s="53">
        <v>0.05</v>
      </c>
      <c r="Q16" s="53">
        <v>0.14399999999999999</v>
      </c>
      <c r="R16" s="53">
        <v>4150</v>
      </c>
      <c r="S16" s="53">
        <v>81</v>
      </c>
      <c r="T16" s="53">
        <v>6.7000000000000004E-2</v>
      </c>
      <c r="U16" s="53">
        <v>2.4500000000000002</v>
      </c>
      <c r="V16" s="53">
        <v>28.3</v>
      </c>
      <c r="W16" s="53">
        <v>0.5</v>
      </c>
      <c r="X16" s="53">
        <v>0.48</v>
      </c>
      <c r="Y16" s="53">
        <v>6.84</v>
      </c>
      <c r="Z16" s="53">
        <v>0.54</v>
      </c>
      <c r="AA16" s="53">
        <v>14.8</v>
      </c>
      <c r="AB16" s="53">
        <v>0.38</v>
      </c>
      <c r="AC16" s="53">
        <v>270</v>
      </c>
      <c r="AD16" s="53">
        <v>1.85</v>
      </c>
      <c r="AE16" s="53">
        <v>0.74</v>
      </c>
      <c r="AF16" s="53">
        <v>0.52</v>
      </c>
      <c r="AG16" s="53">
        <v>2.19</v>
      </c>
      <c r="AH16" s="53">
        <v>3.09</v>
      </c>
      <c r="AI16" s="53" t="s">
        <v>183</v>
      </c>
      <c r="AJ16" s="53">
        <v>0.42</v>
      </c>
      <c r="AK16" s="53">
        <v>7.0000000000000007E-2</v>
      </c>
      <c r="AL16" s="53">
        <v>0.28000000000000003</v>
      </c>
      <c r="AM16" s="53">
        <v>11.9</v>
      </c>
      <c r="AN16" s="53">
        <v>0.46</v>
      </c>
      <c r="AO16" s="53">
        <v>18.600000000000001</v>
      </c>
      <c r="AP16" s="53">
        <v>80.099999999999994</v>
      </c>
      <c r="AQ16" s="53">
        <v>1.2</v>
      </c>
      <c r="AR16" s="53">
        <v>30.6</v>
      </c>
      <c r="AS16" s="53">
        <v>18.899999999999999</v>
      </c>
      <c r="AT16" s="53">
        <v>41.3</v>
      </c>
      <c r="AU16" s="53">
        <v>91.9</v>
      </c>
      <c r="AV16" s="53">
        <v>5.3</v>
      </c>
      <c r="AW16" s="53">
        <v>9.81</v>
      </c>
      <c r="AX16" s="53">
        <v>0.83</v>
      </c>
      <c r="AY16" s="53">
        <v>1.7</v>
      </c>
      <c r="AZ16" s="53">
        <v>1.4</v>
      </c>
      <c r="BA16" s="53">
        <v>3.3</v>
      </c>
      <c r="BB16" s="53">
        <v>1.18</v>
      </c>
      <c r="BC16" s="53" t="s">
        <v>183</v>
      </c>
      <c r="BD16" s="53">
        <v>0.28999999999999998</v>
      </c>
      <c r="BE16" s="53">
        <v>0.17</v>
      </c>
      <c r="BF16" s="53">
        <v>21.6</v>
      </c>
      <c r="BG16" s="53">
        <v>124</v>
      </c>
      <c r="BH16" s="53">
        <v>33.9</v>
      </c>
      <c r="BI16" s="53">
        <v>4.2</v>
      </c>
      <c r="BJ16" s="53">
        <v>6.91</v>
      </c>
      <c r="BK16" s="53">
        <v>0.59</v>
      </c>
      <c r="BL16" s="53">
        <v>120</v>
      </c>
      <c r="BM16" s="53">
        <v>28.6</v>
      </c>
    </row>
    <row r="17" spans="1:65" ht="15" customHeight="1">
      <c r="A17" s="53" t="s">
        <v>362</v>
      </c>
      <c r="B17" s="53" t="s">
        <v>249</v>
      </c>
      <c r="C17" s="53">
        <v>2024</v>
      </c>
      <c r="D17" s="15">
        <v>1.33</v>
      </c>
      <c r="E17" s="15">
        <v>34</v>
      </c>
      <c r="F17" s="15">
        <v>90</v>
      </c>
      <c r="G17" s="15">
        <v>1.1100000000000001</v>
      </c>
      <c r="H17" s="15">
        <v>47.1</v>
      </c>
      <c r="I17" s="15">
        <v>174</v>
      </c>
      <c r="J17" s="15">
        <v>2.69</v>
      </c>
      <c r="K17" s="15">
        <v>0.29399999999999998</v>
      </c>
      <c r="L17" s="15">
        <v>22</v>
      </c>
      <c r="M17" s="15">
        <v>10</v>
      </c>
      <c r="N17" s="15">
        <v>1.1000000000000001</v>
      </c>
      <c r="O17" s="15">
        <v>2.9000000000000001E-2</v>
      </c>
      <c r="P17" s="15">
        <v>0.05</v>
      </c>
      <c r="Q17" s="15">
        <v>0.14099999999999999</v>
      </c>
      <c r="R17" s="15">
        <v>3970</v>
      </c>
      <c r="S17" s="15">
        <v>81</v>
      </c>
      <c r="T17" s="15">
        <v>7.0000000000000007E-2</v>
      </c>
      <c r="U17" s="15">
        <v>2.23</v>
      </c>
      <c r="V17" s="15">
        <v>28.4</v>
      </c>
      <c r="W17" s="15">
        <v>0.5</v>
      </c>
      <c r="X17" s="15">
        <v>0.5</v>
      </c>
      <c r="Y17" s="15">
        <v>6.6</v>
      </c>
      <c r="Z17" s="15">
        <v>0.55000000000000004</v>
      </c>
      <c r="AA17" s="15">
        <v>14</v>
      </c>
      <c r="AB17" s="15">
        <v>0.39</v>
      </c>
      <c r="AC17" s="15">
        <v>273</v>
      </c>
      <c r="AD17" s="15">
        <v>1.83</v>
      </c>
      <c r="AE17" s="15">
        <v>0.76</v>
      </c>
      <c r="AF17" s="15">
        <v>0.56000000000000005</v>
      </c>
      <c r="AG17" s="15">
        <v>2.52</v>
      </c>
      <c r="AH17" s="15">
        <v>2.96</v>
      </c>
      <c r="AI17" s="15" t="s">
        <v>183</v>
      </c>
      <c r="AJ17" s="15">
        <v>0.39</v>
      </c>
      <c r="AK17" s="15">
        <v>0.06</v>
      </c>
      <c r="AL17" s="15">
        <v>0.27</v>
      </c>
      <c r="AM17" s="15">
        <v>10.8</v>
      </c>
      <c r="AN17" s="15">
        <v>0.48</v>
      </c>
      <c r="AO17" s="15">
        <v>20.3</v>
      </c>
      <c r="AP17" s="15">
        <v>76.099999999999994</v>
      </c>
      <c r="AQ17" s="15">
        <v>1.1399999999999999</v>
      </c>
      <c r="AR17" s="15">
        <v>29.4</v>
      </c>
      <c r="AS17" s="15">
        <v>18.8</v>
      </c>
      <c r="AT17" s="15">
        <v>43.9</v>
      </c>
      <c r="AU17" s="15">
        <v>93.3</v>
      </c>
      <c r="AV17" s="15">
        <v>5.63</v>
      </c>
      <c r="AW17" s="15">
        <v>9.74</v>
      </c>
      <c r="AX17" s="15">
        <v>0.81</v>
      </c>
      <c r="AY17" s="15">
        <v>1.8</v>
      </c>
      <c r="AZ17" s="15" t="s">
        <v>174</v>
      </c>
      <c r="BA17" s="15">
        <v>3.67</v>
      </c>
      <c r="BB17" s="15">
        <v>1.28</v>
      </c>
      <c r="BC17" s="15" t="s">
        <v>183</v>
      </c>
      <c r="BD17" s="15">
        <v>0.3</v>
      </c>
      <c r="BE17" s="15">
        <v>0.2</v>
      </c>
      <c r="BF17" s="15">
        <v>23.3</v>
      </c>
      <c r="BG17" s="15">
        <v>118</v>
      </c>
      <c r="BH17" s="15">
        <v>32.200000000000003</v>
      </c>
      <c r="BI17" s="15">
        <v>4.7</v>
      </c>
      <c r="BJ17" s="15">
        <v>7.35</v>
      </c>
      <c r="BK17" s="15">
        <v>0.6</v>
      </c>
      <c r="BL17" s="15">
        <v>122</v>
      </c>
      <c r="BM17" s="15">
        <v>28.1</v>
      </c>
    </row>
    <row r="18" spans="1:65" ht="15" customHeight="1">
      <c r="A18" s="53" t="s">
        <v>362</v>
      </c>
      <c r="B18" s="53" t="s">
        <v>249</v>
      </c>
      <c r="C18" s="53">
        <v>2024</v>
      </c>
      <c r="D18" s="15">
        <v>1.39</v>
      </c>
      <c r="E18" s="15">
        <v>33</v>
      </c>
      <c r="F18" s="15">
        <v>93</v>
      </c>
      <c r="G18" s="15">
        <v>1.1399999999999999</v>
      </c>
      <c r="H18" s="15">
        <v>47.8</v>
      </c>
      <c r="I18" s="15">
        <v>182</v>
      </c>
      <c r="J18" s="15">
        <v>2.77</v>
      </c>
      <c r="K18" s="15">
        <v>0.30399999999999999</v>
      </c>
      <c r="L18" s="15">
        <v>23</v>
      </c>
      <c r="M18" s="15">
        <v>11</v>
      </c>
      <c r="N18" s="15">
        <v>1.1000000000000001</v>
      </c>
      <c r="O18" s="15">
        <v>2.8000000000000001E-2</v>
      </c>
      <c r="P18" s="15">
        <v>0.05</v>
      </c>
      <c r="Q18" s="15">
        <v>0.152</v>
      </c>
      <c r="R18" s="15">
        <v>4090</v>
      </c>
      <c r="S18" s="15">
        <v>80</v>
      </c>
      <c r="T18" s="15">
        <v>6.9000000000000006E-2</v>
      </c>
      <c r="U18" s="15">
        <v>2.3199999999999998</v>
      </c>
      <c r="V18" s="15">
        <v>31.1</v>
      </c>
      <c r="W18" s="15">
        <v>0.54</v>
      </c>
      <c r="X18" s="15">
        <v>0.51</v>
      </c>
      <c r="Y18" s="15">
        <v>7.22</v>
      </c>
      <c r="Z18" s="15">
        <v>0.56999999999999995</v>
      </c>
      <c r="AA18" s="15">
        <v>14.4</v>
      </c>
      <c r="AB18" s="15">
        <v>0.44</v>
      </c>
      <c r="AC18" s="15">
        <v>298</v>
      </c>
      <c r="AD18" s="15">
        <v>1.93</v>
      </c>
      <c r="AE18" s="15">
        <v>0.82</v>
      </c>
      <c r="AF18" s="15">
        <v>0.6</v>
      </c>
      <c r="AG18" s="15">
        <v>2.5099999999999998</v>
      </c>
      <c r="AH18" s="15">
        <v>3.28</v>
      </c>
      <c r="AI18" s="15" t="s">
        <v>183</v>
      </c>
      <c r="AJ18" s="15">
        <v>0.34</v>
      </c>
      <c r="AK18" s="15">
        <v>0.06</v>
      </c>
      <c r="AL18" s="15">
        <v>0.3</v>
      </c>
      <c r="AM18" s="15">
        <v>11.5</v>
      </c>
      <c r="AN18" s="15">
        <v>0.47</v>
      </c>
      <c r="AO18" s="15">
        <v>20.399999999999999</v>
      </c>
      <c r="AP18" s="15">
        <v>78.5</v>
      </c>
      <c r="AQ18" s="15">
        <v>1.23</v>
      </c>
      <c r="AR18" s="15">
        <v>31</v>
      </c>
      <c r="AS18" s="15">
        <v>19.7</v>
      </c>
      <c r="AT18" s="15">
        <v>43.7</v>
      </c>
      <c r="AU18" s="15">
        <v>94.8</v>
      </c>
      <c r="AV18" s="15">
        <v>6.15</v>
      </c>
      <c r="AW18" s="15">
        <v>10.3</v>
      </c>
      <c r="AX18" s="15">
        <v>0.85</v>
      </c>
      <c r="AY18" s="15">
        <v>1.7</v>
      </c>
      <c r="AZ18" s="15" t="s">
        <v>174</v>
      </c>
      <c r="BA18" s="15">
        <v>3.63</v>
      </c>
      <c r="BB18" s="15">
        <v>1.38</v>
      </c>
      <c r="BC18" s="15" t="s">
        <v>183</v>
      </c>
      <c r="BD18" s="15">
        <v>0.31</v>
      </c>
      <c r="BE18" s="15">
        <v>0.21</v>
      </c>
      <c r="BF18" s="15">
        <v>25.1</v>
      </c>
      <c r="BG18" s="15">
        <v>130</v>
      </c>
      <c r="BH18" s="15">
        <v>35.299999999999997</v>
      </c>
      <c r="BI18" s="15">
        <v>4.7</v>
      </c>
      <c r="BJ18" s="15">
        <v>7.27</v>
      </c>
      <c r="BK18" s="15">
        <v>0.63</v>
      </c>
      <c r="BL18" s="15">
        <v>138</v>
      </c>
      <c r="BM18" s="15">
        <v>27.1</v>
      </c>
    </row>
    <row r="19" spans="1:65" ht="15" customHeight="1">
      <c r="A19" s="53" t="s">
        <v>362</v>
      </c>
      <c r="B19" s="53" t="s">
        <v>249</v>
      </c>
      <c r="C19" s="53">
        <v>2024</v>
      </c>
      <c r="D19" s="15">
        <v>1.38</v>
      </c>
      <c r="E19" s="15">
        <v>33</v>
      </c>
      <c r="F19" s="15">
        <v>92</v>
      </c>
      <c r="G19" s="15">
        <v>1.1299999999999999</v>
      </c>
      <c r="H19" s="15">
        <v>48.8</v>
      </c>
      <c r="I19" s="15">
        <v>179</v>
      </c>
      <c r="J19" s="15">
        <v>2.75</v>
      </c>
      <c r="K19" s="15">
        <v>0.29399999999999998</v>
      </c>
      <c r="L19" s="15">
        <v>22</v>
      </c>
      <c r="M19" s="15">
        <v>11</v>
      </c>
      <c r="N19" s="15">
        <v>1.0900000000000001</v>
      </c>
      <c r="O19" s="15">
        <v>2.8000000000000001E-2</v>
      </c>
      <c r="P19" s="15">
        <v>0.05</v>
      </c>
      <c r="Q19" s="15">
        <v>0.14699999999999999</v>
      </c>
      <c r="R19" s="15">
        <v>3900</v>
      </c>
      <c r="S19" s="15">
        <v>82</v>
      </c>
      <c r="T19" s="15">
        <v>6.8000000000000005E-2</v>
      </c>
      <c r="U19" s="15">
        <v>2.29</v>
      </c>
      <c r="V19" s="15">
        <v>29.6</v>
      </c>
      <c r="W19" s="15">
        <v>0.57999999999999996</v>
      </c>
      <c r="X19" s="15">
        <v>0.51</v>
      </c>
      <c r="Y19" s="15">
        <v>7.38</v>
      </c>
      <c r="Z19" s="15">
        <v>0.55000000000000004</v>
      </c>
      <c r="AA19" s="15">
        <v>14</v>
      </c>
      <c r="AB19" s="15">
        <v>0.42</v>
      </c>
      <c r="AC19" s="15">
        <v>290</v>
      </c>
      <c r="AD19" s="15">
        <v>1.89</v>
      </c>
      <c r="AE19" s="15">
        <v>0.82</v>
      </c>
      <c r="AF19" s="15">
        <v>0.59</v>
      </c>
      <c r="AG19" s="15">
        <v>2.5299999999999998</v>
      </c>
      <c r="AH19" s="15">
        <v>3.25</v>
      </c>
      <c r="AI19" s="15" t="s">
        <v>183</v>
      </c>
      <c r="AJ19" s="15">
        <v>0.45</v>
      </c>
      <c r="AK19" s="15">
        <v>0.06</v>
      </c>
      <c r="AL19" s="15">
        <v>0.3</v>
      </c>
      <c r="AM19" s="15">
        <v>11.3</v>
      </c>
      <c r="AN19" s="15">
        <v>0.48</v>
      </c>
      <c r="AO19" s="15">
        <v>20.399999999999999</v>
      </c>
      <c r="AP19" s="15">
        <v>76.099999999999994</v>
      </c>
      <c r="AQ19" s="15">
        <v>1.21</v>
      </c>
      <c r="AR19" s="15">
        <v>29.9</v>
      </c>
      <c r="AS19" s="15">
        <v>19.8</v>
      </c>
      <c r="AT19" s="15">
        <v>43.4</v>
      </c>
      <c r="AU19" s="15">
        <v>94.3</v>
      </c>
      <c r="AV19" s="15">
        <v>6.22</v>
      </c>
      <c r="AW19" s="15">
        <v>10.5</v>
      </c>
      <c r="AX19" s="15">
        <v>0.86</v>
      </c>
      <c r="AY19" s="15">
        <v>1.7</v>
      </c>
      <c r="AZ19" s="15" t="s">
        <v>174</v>
      </c>
      <c r="BA19" s="15">
        <v>3.62</v>
      </c>
      <c r="BB19" s="15">
        <v>1.4</v>
      </c>
      <c r="BC19" s="15" t="s">
        <v>183</v>
      </c>
      <c r="BD19" s="15">
        <v>0.3</v>
      </c>
      <c r="BE19" s="15">
        <v>0.2</v>
      </c>
      <c r="BF19" s="15">
        <v>25.1</v>
      </c>
      <c r="BG19" s="15">
        <v>125</v>
      </c>
      <c r="BH19" s="15">
        <v>34.700000000000003</v>
      </c>
      <c r="BI19" s="15">
        <v>5</v>
      </c>
      <c r="BJ19" s="15">
        <v>7.21</v>
      </c>
      <c r="BK19" s="15">
        <v>0.56999999999999995</v>
      </c>
      <c r="BL19" s="15">
        <v>131</v>
      </c>
      <c r="BM19" s="15">
        <v>30.5</v>
      </c>
    </row>
    <row r="20" spans="1:65" ht="15" customHeight="1">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row>
    <row r="21" spans="1:65" ht="15" customHeight="1">
      <c r="A21" s="53" t="s">
        <v>90</v>
      </c>
      <c r="B21" s="53" t="s">
        <v>56</v>
      </c>
      <c r="C21" s="53">
        <v>2023</v>
      </c>
      <c r="D21" s="15">
        <v>2.59</v>
      </c>
      <c r="E21" s="15">
        <v>2</v>
      </c>
      <c r="F21" s="15">
        <v>52</v>
      </c>
      <c r="G21" s="15">
        <v>0.35</v>
      </c>
      <c r="H21" s="15">
        <v>44.2</v>
      </c>
      <c r="I21" s="15">
        <v>43</v>
      </c>
      <c r="J21" s="15">
        <v>2.2999999999999998</v>
      </c>
      <c r="K21" s="15">
        <v>0.23</v>
      </c>
      <c r="L21" s="15">
        <v>17</v>
      </c>
      <c r="M21" s="15">
        <v>9</v>
      </c>
      <c r="N21" s="15">
        <v>0.73</v>
      </c>
      <c r="O21" s="15">
        <v>2.1999999999999999E-2</v>
      </c>
      <c r="P21" s="15">
        <v>0.02</v>
      </c>
      <c r="Q21" s="15">
        <v>0.17699999999999999</v>
      </c>
      <c r="R21" s="15">
        <v>30</v>
      </c>
      <c r="S21" s="15">
        <v>7</v>
      </c>
      <c r="T21" s="15">
        <v>0.157</v>
      </c>
      <c r="U21" s="15">
        <v>0.02</v>
      </c>
      <c r="V21" s="15">
        <v>4.99</v>
      </c>
      <c r="W21" s="15">
        <v>0.01</v>
      </c>
      <c r="X21" s="15">
        <v>0.26</v>
      </c>
      <c r="Y21" s="15">
        <v>0.15</v>
      </c>
      <c r="Z21" s="15">
        <v>0.02</v>
      </c>
      <c r="AA21" s="15">
        <v>6.11</v>
      </c>
      <c r="AB21" s="15">
        <v>0.95</v>
      </c>
      <c r="AC21" s="15">
        <v>23.8</v>
      </c>
      <c r="AD21" s="15">
        <v>1.19</v>
      </c>
      <c r="AE21" s="15">
        <v>0.48</v>
      </c>
      <c r="AF21" s="15">
        <v>0.33</v>
      </c>
      <c r="AG21" s="15">
        <v>2.85</v>
      </c>
      <c r="AH21" s="15">
        <v>1.85</v>
      </c>
      <c r="AI21" s="15" t="s">
        <v>183</v>
      </c>
      <c r="AJ21" s="15">
        <v>0.12</v>
      </c>
      <c r="AK21" s="15" t="s">
        <v>183</v>
      </c>
      <c r="AL21" s="15">
        <v>0.19</v>
      </c>
      <c r="AM21" s="15">
        <v>0.59</v>
      </c>
      <c r="AN21" s="15">
        <v>0.68</v>
      </c>
      <c r="AO21" s="15">
        <v>11.8</v>
      </c>
      <c r="AP21" s="15">
        <v>22.6</v>
      </c>
      <c r="AQ21" s="15">
        <v>6.7000000000000004E-2</v>
      </c>
      <c r="AR21" s="15">
        <v>1.45</v>
      </c>
      <c r="AS21" s="15">
        <v>1</v>
      </c>
      <c r="AT21" s="15">
        <v>2.54</v>
      </c>
      <c r="AU21" s="15">
        <v>5.0599999999999996</v>
      </c>
      <c r="AV21" s="15">
        <v>3.36</v>
      </c>
      <c r="AW21" s="15">
        <v>13.6</v>
      </c>
      <c r="AX21" s="15">
        <v>0.06</v>
      </c>
      <c r="AY21" s="15">
        <v>1.7</v>
      </c>
      <c r="AZ21" s="15">
        <v>7.6</v>
      </c>
      <c r="BA21" s="15">
        <v>1.99</v>
      </c>
      <c r="BB21" s="15">
        <v>2.39</v>
      </c>
      <c r="BC21" s="15" t="s">
        <v>183</v>
      </c>
      <c r="BD21" s="15">
        <v>0.2</v>
      </c>
      <c r="BE21" s="15">
        <v>0.01</v>
      </c>
      <c r="BF21" s="15">
        <v>5.92</v>
      </c>
      <c r="BG21" s="15">
        <v>2.08</v>
      </c>
      <c r="BH21" s="15">
        <v>30.6</v>
      </c>
      <c r="BI21" s="15" t="s">
        <v>174</v>
      </c>
      <c r="BJ21" s="15">
        <v>4.5</v>
      </c>
      <c r="BK21" s="15">
        <v>0.35</v>
      </c>
      <c r="BL21" s="15">
        <v>25.7</v>
      </c>
      <c r="BM21" s="15">
        <v>5.55</v>
      </c>
    </row>
    <row r="22" spans="1:65" ht="15" customHeight="1">
      <c r="A22" s="53" t="s">
        <v>255</v>
      </c>
      <c r="B22" s="53" t="s">
        <v>155</v>
      </c>
      <c r="C22" s="53">
        <v>2023</v>
      </c>
      <c r="D22" s="53">
        <v>2.64</v>
      </c>
      <c r="E22" s="53">
        <v>2</v>
      </c>
      <c r="F22" s="53">
        <v>53</v>
      </c>
      <c r="G22" s="53">
        <v>0.35</v>
      </c>
      <c r="H22" s="53">
        <v>43.7</v>
      </c>
      <c r="I22" s="53">
        <v>42</v>
      </c>
      <c r="J22" s="53">
        <v>2.3199999999999998</v>
      </c>
      <c r="K22" s="53">
        <v>0.23499999999999999</v>
      </c>
      <c r="L22" s="53">
        <v>17</v>
      </c>
      <c r="M22" s="53">
        <v>10</v>
      </c>
      <c r="N22" s="53">
        <v>0.745</v>
      </c>
      <c r="O22" s="53">
        <v>2.3E-2</v>
      </c>
      <c r="P22" s="53">
        <v>0.02</v>
      </c>
      <c r="Q22" s="53">
        <v>0.17799999999999999</v>
      </c>
      <c r="R22" s="53">
        <v>32</v>
      </c>
      <c r="S22" s="53">
        <v>7</v>
      </c>
      <c r="T22" s="53">
        <v>0.16200000000000001</v>
      </c>
      <c r="U22" s="53">
        <v>0.01</v>
      </c>
      <c r="V22" s="53">
        <v>5.14</v>
      </c>
      <c r="W22" s="53" t="s">
        <v>183</v>
      </c>
      <c r="X22" s="53">
        <v>0.27</v>
      </c>
      <c r="Y22" s="53">
        <v>0.15</v>
      </c>
      <c r="Z22" s="53">
        <v>0.02</v>
      </c>
      <c r="AA22" s="53">
        <v>5.99</v>
      </c>
      <c r="AB22" s="53">
        <v>0.96</v>
      </c>
      <c r="AC22" s="53">
        <v>23.7</v>
      </c>
      <c r="AD22" s="53">
        <v>1.26</v>
      </c>
      <c r="AE22" s="53">
        <v>0.51</v>
      </c>
      <c r="AF22" s="53">
        <v>0.34</v>
      </c>
      <c r="AG22" s="53">
        <v>2.93</v>
      </c>
      <c r="AH22" s="53">
        <v>1.92</v>
      </c>
      <c r="AI22" s="53" t="s">
        <v>183</v>
      </c>
      <c r="AJ22" s="53">
        <v>0.13</v>
      </c>
      <c r="AK22" s="53" t="s">
        <v>183</v>
      </c>
      <c r="AL22" s="53">
        <v>0.2</v>
      </c>
      <c r="AM22" s="53">
        <v>0.57999999999999996</v>
      </c>
      <c r="AN22" s="53">
        <v>0.73</v>
      </c>
      <c r="AO22" s="53">
        <v>12.3</v>
      </c>
      <c r="AP22" s="53">
        <v>22.5</v>
      </c>
      <c r="AQ22" s="53">
        <v>6.8000000000000005E-2</v>
      </c>
      <c r="AR22" s="53">
        <v>1.47</v>
      </c>
      <c r="AS22" s="53">
        <v>1.03</v>
      </c>
      <c r="AT22" s="53">
        <v>2.63</v>
      </c>
      <c r="AU22" s="53">
        <v>5.2</v>
      </c>
      <c r="AV22" s="53">
        <v>3.5</v>
      </c>
      <c r="AW22" s="53">
        <v>13.5</v>
      </c>
      <c r="AX22" s="53">
        <v>0.06</v>
      </c>
      <c r="AY22" s="53">
        <v>1.8</v>
      </c>
      <c r="AZ22" s="53">
        <v>7.7</v>
      </c>
      <c r="BA22" s="53">
        <v>2.1</v>
      </c>
      <c r="BB22" s="53">
        <v>2.5</v>
      </c>
      <c r="BC22" s="53" t="s">
        <v>183</v>
      </c>
      <c r="BD22" s="53">
        <v>0.21</v>
      </c>
      <c r="BE22" s="53">
        <v>0.01</v>
      </c>
      <c r="BF22" s="53">
        <v>5.87</v>
      </c>
      <c r="BG22" s="53">
        <v>2.1800000000000002</v>
      </c>
      <c r="BH22" s="53">
        <v>31</v>
      </c>
      <c r="BI22" s="53">
        <v>0.1</v>
      </c>
      <c r="BJ22" s="53">
        <v>4.7</v>
      </c>
      <c r="BK22" s="53">
        <v>0.36</v>
      </c>
      <c r="BL22" s="53">
        <v>27.2</v>
      </c>
      <c r="BM22" s="53">
        <v>5.69</v>
      </c>
    </row>
    <row r="23" spans="1:65" ht="15" customHeight="1">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row>
    <row r="24" spans="1:65" ht="15" customHeight="1">
      <c r="A24" s="53" t="s">
        <v>100</v>
      </c>
      <c r="B24" s="53" t="s">
        <v>56</v>
      </c>
      <c r="C24" s="53">
        <v>2023</v>
      </c>
      <c r="D24" s="15">
        <v>2.34</v>
      </c>
      <c r="E24" s="15">
        <v>1</v>
      </c>
      <c r="F24" s="15">
        <v>32</v>
      </c>
      <c r="G24" s="15">
        <v>0.23</v>
      </c>
      <c r="H24" s="15">
        <v>30.1</v>
      </c>
      <c r="I24" s="15">
        <v>34</v>
      </c>
      <c r="J24" s="15">
        <v>1.83</v>
      </c>
      <c r="K24" s="15">
        <v>7.8E-2</v>
      </c>
      <c r="L24" s="15">
        <v>17</v>
      </c>
      <c r="M24" s="15">
        <v>10</v>
      </c>
      <c r="N24" s="15">
        <v>0.63100000000000001</v>
      </c>
      <c r="O24" s="15">
        <v>1.4E-2</v>
      </c>
      <c r="P24" s="15">
        <v>0.02</v>
      </c>
      <c r="Q24" s="15">
        <v>0.113</v>
      </c>
      <c r="R24" s="15">
        <v>202</v>
      </c>
      <c r="S24" s="15">
        <v>6</v>
      </c>
      <c r="T24" s="15">
        <v>0.11700000000000001</v>
      </c>
      <c r="U24" s="15">
        <v>0.02</v>
      </c>
      <c r="V24" s="15">
        <v>3.58</v>
      </c>
      <c r="W24" s="15">
        <v>0.01</v>
      </c>
      <c r="X24" s="15">
        <v>0.3</v>
      </c>
      <c r="Y24" s="15">
        <v>0.18</v>
      </c>
      <c r="Z24" s="15" t="s">
        <v>183</v>
      </c>
      <c r="AA24" s="15">
        <v>4.8600000000000003</v>
      </c>
      <c r="AB24" s="15">
        <v>1.5</v>
      </c>
      <c r="AC24" s="15">
        <v>39.6</v>
      </c>
      <c r="AD24" s="15">
        <v>0.73</v>
      </c>
      <c r="AE24" s="15">
        <v>0.3</v>
      </c>
      <c r="AF24" s="15">
        <v>0.26</v>
      </c>
      <c r="AG24" s="15">
        <v>2.2400000000000002</v>
      </c>
      <c r="AH24" s="15">
        <v>1.26</v>
      </c>
      <c r="AI24" s="15" t="s">
        <v>183</v>
      </c>
      <c r="AJ24" s="15">
        <v>0.13</v>
      </c>
      <c r="AK24" s="15" t="s">
        <v>183</v>
      </c>
      <c r="AL24" s="15">
        <v>0.11</v>
      </c>
      <c r="AM24" s="15">
        <v>0.54</v>
      </c>
      <c r="AN24" s="15">
        <v>0.56000000000000005</v>
      </c>
      <c r="AO24" s="15">
        <v>9.6199999999999992</v>
      </c>
      <c r="AP24" s="15">
        <v>24.8</v>
      </c>
      <c r="AQ24" s="15">
        <v>3.5000000000000003E-2</v>
      </c>
      <c r="AR24" s="15">
        <v>0.91800000000000004</v>
      </c>
      <c r="AS24" s="15">
        <v>0.55100000000000005</v>
      </c>
      <c r="AT24" s="15">
        <v>1.37</v>
      </c>
      <c r="AU24" s="15">
        <v>2.87</v>
      </c>
      <c r="AV24" s="15">
        <v>2.8</v>
      </c>
      <c r="AW24" s="15">
        <v>5.76</v>
      </c>
      <c r="AX24" s="15">
        <v>0.06</v>
      </c>
      <c r="AY24" s="15">
        <v>1.5</v>
      </c>
      <c r="AZ24" s="15">
        <v>6.1</v>
      </c>
      <c r="BA24" s="15">
        <v>1.41</v>
      </c>
      <c r="BB24" s="15">
        <v>0.72</v>
      </c>
      <c r="BC24" s="15" t="s">
        <v>183</v>
      </c>
      <c r="BD24" s="15">
        <v>0.12</v>
      </c>
      <c r="BE24" s="15">
        <v>0.01</v>
      </c>
      <c r="BF24" s="15">
        <v>4.03</v>
      </c>
      <c r="BG24" s="15">
        <v>1.38</v>
      </c>
      <c r="BH24" s="15">
        <v>16.8</v>
      </c>
      <c r="BI24" s="15">
        <v>0.1</v>
      </c>
      <c r="BJ24" s="15">
        <v>2.73</v>
      </c>
      <c r="BK24" s="15">
        <v>0.21</v>
      </c>
      <c r="BL24" s="15">
        <v>20</v>
      </c>
      <c r="BM24" s="15">
        <v>5.41</v>
      </c>
    </row>
    <row r="25" spans="1:65" ht="15" customHeight="1">
      <c r="A25" s="53" t="s">
        <v>256</v>
      </c>
      <c r="B25" s="53" t="s">
        <v>155</v>
      </c>
      <c r="C25" s="53">
        <v>2023</v>
      </c>
      <c r="D25" s="53">
        <v>2.35</v>
      </c>
      <c r="E25" s="53">
        <v>1</v>
      </c>
      <c r="F25" s="53">
        <v>33</v>
      </c>
      <c r="G25" s="53">
        <v>0.24</v>
      </c>
      <c r="H25" s="53">
        <v>30.9</v>
      </c>
      <c r="I25" s="53">
        <v>35</v>
      </c>
      <c r="J25" s="53">
        <v>1.9</v>
      </c>
      <c r="K25" s="53">
        <v>0.08</v>
      </c>
      <c r="L25" s="53">
        <v>17</v>
      </c>
      <c r="M25" s="53">
        <v>10</v>
      </c>
      <c r="N25" s="53">
        <v>0.63700000000000001</v>
      </c>
      <c r="O25" s="53">
        <v>1.4E-2</v>
      </c>
      <c r="P25" s="53">
        <v>0.02</v>
      </c>
      <c r="Q25" s="53">
        <v>0.12</v>
      </c>
      <c r="R25" s="53">
        <v>198</v>
      </c>
      <c r="S25" s="53">
        <v>6</v>
      </c>
      <c r="T25" s="53">
        <v>0.121</v>
      </c>
      <c r="U25" s="53">
        <v>0.01</v>
      </c>
      <c r="V25" s="53">
        <v>3.58</v>
      </c>
      <c r="W25" s="53" t="s">
        <v>183</v>
      </c>
      <c r="X25" s="53">
        <v>0.32</v>
      </c>
      <c r="Y25" s="53">
        <v>0.18</v>
      </c>
      <c r="Z25" s="53" t="s">
        <v>183</v>
      </c>
      <c r="AA25" s="53">
        <v>4.8899999999999997</v>
      </c>
      <c r="AB25" s="53">
        <v>1.53</v>
      </c>
      <c r="AC25" s="53">
        <v>40.299999999999997</v>
      </c>
      <c r="AD25" s="53">
        <v>0.75</v>
      </c>
      <c r="AE25" s="53">
        <v>0.3</v>
      </c>
      <c r="AF25" s="53">
        <v>0.27</v>
      </c>
      <c r="AG25" s="53">
        <v>2.2400000000000002</v>
      </c>
      <c r="AH25" s="53">
        <v>1.3</v>
      </c>
      <c r="AI25" s="53" t="s">
        <v>183</v>
      </c>
      <c r="AJ25" s="53">
        <v>0.12</v>
      </c>
      <c r="AK25" s="53" t="s">
        <v>183</v>
      </c>
      <c r="AL25" s="53">
        <v>0.12</v>
      </c>
      <c r="AM25" s="53">
        <v>0.53</v>
      </c>
      <c r="AN25" s="53">
        <v>0.56000000000000005</v>
      </c>
      <c r="AO25" s="53">
        <v>9.7899999999999991</v>
      </c>
      <c r="AP25" s="53">
        <v>25.4</v>
      </c>
      <c r="AQ25" s="53">
        <v>3.5000000000000003E-2</v>
      </c>
      <c r="AR25" s="53">
        <v>0.93</v>
      </c>
      <c r="AS25" s="53">
        <v>0.55300000000000005</v>
      </c>
      <c r="AT25" s="53">
        <v>1.37</v>
      </c>
      <c r="AU25" s="53">
        <v>2.89</v>
      </c>
      <c r="AV25" s="53">
        <v>2.84</v>
      </c>
      <c r="AW25" s="53">
        <v>5.91</v>
      </c>
      <c r="AX25" s="53">
        <v>0.05</v>
      </c>
      <c r="AY25" s="53">
        <v>1.5</v>
      </c>
      <c r="AZ25" s="53">
        <v>5.7</v>
      </c>
      <c r="BA25" s="53">
        <v>1.48</v>
      </c>
      <c r="BB25" s="53">
        <v>0.72</v>
      </c>
      <c r="BC25" s="53" t="s">
        <v>183</v>
      </c>
      <c r="BD25" s="53">
        <v>0.13</v>
      </c>
      <c r="BE25" s="53">
        <v>0.01</v>
      </c>
      <c r="BF25" s="53">
        <v>4.13</v>
      </c>
      <c r="BG25" s="53">
        <v>1.42</v>
      </c>
      <c r="BH25" s="53">
        <v>17.2</v>
      </c>
      <c r="BI25" s="53">
        <v>0.1</v>
      </c>
      <c r="BJ25" s="53">
        <v>2.86</v>
      </c>
      <c r="BK25" s="53">
        <v>0.21</v>
      </c>
      <c r="BL25" s="53">
        <v>20.2</v>
      </c>
      <c r="BM25" s="53">
        <v>5.37</v>
      </c>
    </row>
    <row r="26" spans="1:65" ht="15" customHeight="1">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row>
    <row r="27" spans="1:65" ht="15" customHeight="1">
      <c r="A27" s="15" t="s">
        <v>802</v>
      </c>
      <c r="B27" s="53" t="s">
        <v>56</v>
      </c>
      <c r="C27" s="53">
        <v>2024</v>
      </c>
      <c r="D27" s="15">
        <v>2.39</v>
      </c>
      <c r="E27" s="15">
        <v>10</v>
      </c>
      <c r="F27" s="15">
        <v>25</v>
      </c>
      <c r="G27" s="15">
        <v>0.46</v>
      </c>
      <c r="H27" s="15">
        <v>58.4</v>
      </c>
      <c r="I27" s="15">
        <v>32</v>
      </c>
      <c r="J27" s="15">
        <v>3.82</v>
      </c>
      <c r="K27" s="15">
        <v>5.1999999999999998E-2</v>
      </c>
      <c r="L27" s="15">
        <v>15</v>
      </c>
      <c r="M27" s="15">
        <v>12</v>
      </c>
      <c r="N27" s="15">
        <v>0.49</v>
      </c>
      <c r="O27" s="15">
        <v>1.2999999999999999E-2</v>
      </c>
      <c r="P27" s="15">
        <v>0.01</v>
      </c>
      <c r="Q27" s="15">
        <v>0.80400000000000005</v>
      </c>
      <c r="R27" s="15">
        <v>132</v>
      </c>
      <c r="S27" s="15">
        <v>16</v>
      </c>
      <c r="T27" s="15">
        <v>8.5999999999999993E-2</v>
      </c>
      <c r="U27" s="15">
        <v>0.03</v>
      </c>
      <c r="V27" s="15">
        <v>6.11</v>
      </c>
      <c r="W27" s="15" t="s">
        <v>183</v>
      </c>
      <c r="X27" s="15">
        <v>0.38</v>
      </c>
      <c r="Y27" s="15">
        <v>0.23</v>
      </c>
      <c r="Z27" s="15">
        <v>0.08</v>
      </c>
      <c r="AA27" s="15">
        <v>6.43</v>
      </c>
      <c r="AB27" s="15">
        <v>0.5</v>
      </c>
      <c r="AC27" s="15">
        <v>34.4</v>
      </c>
      <c r="AD27" s="15">
        <v>1.1499999999999999</v>
      </c>
      <c r="AE27" s="15">
        <v>0.5</v>
      </c>
      <c r="AF27" s="15">
        <v>0.45</v>
      </c>
      <c r="AG27" s="15">
        <v>3.94</v>
      </c>
      <c r="AH27" s="15">
        <v>2.04</v>
      </c>
      <c r="AI27" s="15" t="s">
        <v>183</v>
      </c>
      <c r="AJ27" s="15">
        <v>0.02</v>
      </c>
      <c r="AK27" s="15">
        <v>0.03</v>
      </c>
      <c r="AL27" s="15">
        <v>0.18</v>
      </c>
      <c r="AM27" s="15">
        <v>1.27</v>
      </c>
      <c r="AN27" s="15">
        <v>1.46</v>
      </c>
      <c r="AO27" s="15">
        <v>13.3</v>
      </c>
      <c r="AP27" s="15">
        <v>17.399999999999999</v>
      </c>
      <c r="AQ27" s="15">
        <v>0.26400000000000001</v>
      </c>
      <c r="AR27" s="15">
        <v>4.34</v>
      </c>
      <c r="AS27" s="15">
        <v>3.76</v>
      </c>
      <c r="AT27" s="15">
        <v>9.11</v>
      </c>
      <c r="AU27" s="15">
        <v>17.5</v>
      </c>
      <c r="AV27" s="15">
        <v>3.46</v>
      </c>
      <c r="AW27" s="15">
        <v>5.3</v>
      </c>
      <c r="AX27" s="15">
        <v>0.1</v>
      </c>
      <c r="AY27" s="15">
        <v>1.6</v>
      </c>
      <c r="AZ27" s="15" t="s">
        <v>174</v>
      </c>
      <c r="BA27" s="15">
        <v>2.36</v>
      </c>
      <c r="BB27" s="15">
        <v>0.56000000000000005</v>
      </c>
      <c r="BC27" s="15" t="s">
        <v>183</v>
      </c>
      <c r="BD27" s="15">
        <v>0.19</v>
      </c>
      <c r="BE27" s="15">
        <v>0.05</v>
      </c>
      <c r="BF27" s="15">
        <v>6.72</v>
      </c>
      <c r="BG27" s="15">
        <v>15.1</v>
      </c>
      <c r="BH27" s="15">
        <v>30.9</v>
      </c>
      <c r="BI27" s="15">
        <v>0.3</v>
      </c>
      <c r="BJ27" s="15">
        <v>5</v>
      </c>
      <c r="BK27" s="15">
        <v>0.42</v>
      </c>
      <c r="BL27" s="15">
        <v>28.9</v>
      </c>
      <c r="BM27" s="15">
        <v>1.63</v>
      </c>
    </row>
    <row r="28" spans="1:65" ht="15" customHeight="1">
      <c r="A28" s="15" t="s">
        <v>803</v>
      </c>
      <c r="B28" s="53" t="s">
        <v>155</v>
      </c>
      <c r="C28" s="53">
        <v>2024</v>
      </c>
      <c r="D28" s="15">
        <v>2.88</v>
      </c>
      <c r="E28" s="15">
        <v>9</v>
      </c>
      <c r="F28" s="15">
        <v>24</v>
      </c>
      <c r="G28" s="15">
        <v>0.49</v>
      </c>
      <c r="H28" s="15">
        <v>57.2</v>
      </c>
      <c r="I28" s="15">
        <v>37</v>
      </c>
      <c r="J28" s="15">
        <v>4.16</v>
      </c>
      <c r="K28" s="15">
        <v>0.06</v>
      </c>
      <c r="L28" s="15">
        <v>17</v>
      </c>
      <c r="M28" s="15">
        <v>14</v>
      </c>
      <c r="N28" s="15">
        <v>0.56699999999999995</v>
      </c>
      <c r="O28" s="15">
        <v>1.4E-2</v>
      </c>
      <c r="P28" s="15">
        <v>0.01</v>
      </c>
      <c r="Q28" s="15">
        <v>0.82399999999999995</v>
      </c>
      <c r="R28" s="15">
        <v>135</v>
      </c>
      <c r="S28" s="15">
        <v>18</v>
      </c>
      <c r="T28" s="15">
        <v>9.1999999999999998E-2</v>
      </c>
      <c r="U28" s="15">
        <v>0.03</v>
      </c>
      <c r="V28" s="15">
        <v>7.54</v>
      </c>
      <c r="W28" s="15" t="s">
        <v>183</v>
      </c>
      <c r="X28" s="15">
        <v>0.46</v>
      </c>
      <c r="Y28" s="15">
        <v>0.25</v>
      </c>
      <c r="Z28" s="15">
        <v>0.09</v>
      </c>
      <c r="AA28" s="15">
        <v>7.3</v>
      </c>
      <c r="AB28" s="15">
        <v>0.57999999999999996</v>
      </c>
      <c r="AC28" s="15">
        <v>38.700000000000003</v>
      </c>
      <c r="AD28" s="15">
        <v>1.24</v>
      </c>
      <c r="AE28" s="15">
        <v>0.52</v>
      </c>
      <c r="AF28" s="15">
        <v>0.48</v>
      </c>
      <c r="AG28" s="15">
        <v>4.45</v>
      </c>
      <c r="AH28" s="15">
        <v>2.15</v>
      </c>
      <c r="AI28" s="15" t="s">
        <v>183</v>
      </c>
      <c r="AJ28" s="15">
        <v>0.03</v>
      </c>
      <c r="AK28" s="15">
        <v>0.04</v>
      </c>
      <c r="AL28" s="15">
        <v>0.19</v>
      </c>
      <c r="AM28" s="15">
        <v>1.48</v>
      </c>
      <c r="AN28" s="15">
        <v>1.56</v>
      </c>
      <c r="AO28" s="15">
        <v>14.7</v>
      </c>
      <c r="AP28" s="15">
        <v>20.5</v>
      </c>
      <c r="AQ28" s="15">
        <v>0.309</v>
      </c>
      <c r="AR28" s="15">
        <v>5.0999999999999996</v>
      </c>
      <c r="AS28" s="15">
        <v>4.43</v>
      </c>
      <c r="AT28" s="15">
        <v>10.8</v>
      </c>
      <c r="AU28" s="15">
        <v>20.7</v>
      </c>
      <c r="AV28" s="15">
        <v>3.84</v>
      </c>
      <c r="AW28" s="15">
        <v>6.13</v>
      </c>
      <c r="AX28" s="15">
        <v>0.11</v>
      </c>
      <c r="AY28" s="15">
        <v>1.8</v>
      </c>
      <c r="AZ28" s="15" t="s">
        <v>174</v>
      </c>
      <c r="BA28" s="15">
        <v>2.58</v>
      </c>
      <c r="BB28" s="15">
        <v>0.62</v>
      </c>
      <c r="BC28" s="15" t="s">
        <v>183</v>
      </c>
      <c r="BD28" s="15">
        <v>0.21</v>
      </c>
      <c r="BE28" s="15">
        <v>0.04</v>
      </c>
      <c r="BF28" s="15">
        <v>7.5</v>
      </c>
      <c r="BG28" s="15">
        <v>15.5</v>
      </c>
      <c r="BH28" s="15">
        <v>33.5</v>
      </c>
      <c r="BI28" s="15">
        <v>0.6</v>
      </c>
      <c r="BJ28" s="15">
        <v>5.32</v>
      </c>
      <c r="BK28" s="15">
        <v>0.43</v>
      </c>
      <c r="BL28" s="15">
        <v>32.6</v>
      </c>
      <c r="BM28" s="15">
        <v>1.75</v>
      </c>
    </row>
    <row r="29" spans="1:65" ht="15" customHeight="1">
      <c r="A29" s="15"/>
      <c r="B29" s="15"/>
      <c r="C29" s="53"/>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row>
    <row r="30" spans="1:65" ht="15" customHeight="1">
      <c r="A30" s="15" t="s">
        <v>804</v>
      </c>
      <c r="B30" s="53" t="s">
        <v>56</v>
      </c>
      <c r="C30" s="53">
        <v>2024</v>
      </c>
      <c r="D30" s="15">
        <v>5.66</v>
      </c>
      <c r="E30" s="15">
        <v>25</v>
      </c>
      <c r="F30" s="15">
        <v>119</v>
      </c>
      <c r="G30" s="15">
        <v>0.2</v>
      </c>
      <c r="H30" s="15">
        <v>33.4</v>
      </c>
      <c r="I30" s="15">
        <v>80</v>
      </c>
      <c r="J30" s="15">
        <v>6.18</v>
      </c>
      <c r="K30" s="15">
        <v>6.3E-2</v>
      </c>
      <c r="L30" s="15">
        <v>19</v>
      </c>
      <c r="M30" s="15">
        <v>50</v>
      </c>
      <c r="N30" s="15">
        <v>1.56</v>
      </c>
      <c r="O30" s="15">
        <v>2.8000000000000001E-2</v>
      </c>
      <c r="P30" s="15" t="s">
        <v>183</v>
      </c>
      <c r="Q30" s="15">
        <v>0.109</v>
      </c>
      <c r="R30" s="15">
        <v>1150</v>
      </c>
      <c r="S30" s="15">
        <v>10</v>
      </c>
      <c r="T30" s="15">
        <v>0.24299999999999999</v>
      </c>
      <c r="U30" s="15">
        <v>0.03</v>
      </c>
      <c r="V30" s="15">
        <v>18.7</v>
      </c>
      <c r="W30" s="15" t="s">
        <v>183</v>
      </c>
      <c r="X30" s="15">
        <v>0.47</v>
      </c>
      <c r="Y30" s="15">
        <v>0.17</v>
      </c>
      <c r="Z30" s="15">
        <v>0.01</v>
      </c>
      <c r="AA30" s="15">
        <v>14.9</v>
      </c>
      <c r="AB30" s="15">
        <v>1.44</v>
      </c>
      <c r="AC30" s="15">
        <v>24.3</v>
      </c>
      <c r="AD30" s="15">
        <v>0.92</v>
      </c>
      <c r="AE30" s="15">
        <v>0.39</v>
      </c>
      <c r="AF30" s="15">
        <v>0.4</v>
      </c>
      <c r="AG30" s="15">
        <v>8.02</v>
      </c>
      <c r="AH30" s="15">
        <v>1.82</v>
      </c>
      <c r="AI30" s="15" t="s">
        <v>183</v>
      </c>
      <c r="AJ30" s="15">
        <v>0.13</v>
      </c>
      <c r="AK30" s="15">
        <v>0.01</v>
      </c>
      <c r="AL30" s="15">
        <v>0.14000000000000001</v>
      </c>
      <c r="AM30" s="15">
        <v>1.84</v>
      </c>
      <c r="AN30" s="15">
        <v>1.74</v>
      </c>
      <c r="AO30" s="15">
        <v>14</v>
      </c>
      <c r="AP30" s="15">
        <v>53</v>
      </c>
      <c r="AQ30" s="15">
        <v>0.17899999999999999</v>
      </c>
      <c r="AR30" s="15">
        <v>2.8</v>
      </c>
      <c r="AS30" s="15">
        <v>2.5299999999999998</v>
      </c>
      <c r="AT30" s="15">
        <v>6.03</v>
      </c>
      <c r="AU30" s="15">
        <v>11.5</v>
      </c>
      <c r="AV30" s="15">
        <v>3.66</v>
      </c>
      <c r="AW30" s="15">
        <v>6.65</v>
      </c>
      <c r="AX30" s="15">
        <v>0.1</v>
      </c>
      <c r="AY30" s="15">
        <v>4.5</v>
      </c>
      <c r="AZ30" s="15" t="s">
        <v>174</v>
      </c>
      <c r="BA30" s="15">
        <v>2.1800000000000002</v>
      </c>
      <c r="BB30" s="15">
        <v>1.4</v>
      </c>
      <c r="BC30" s="15" t="s">
        <v>183</v>
      </c>
      <c r="BD30" s="15">
        <v>0.16</v>
      </c>
      <c r="BE30" s="15">
        <v>0.02</v>
      </c>
      <c r="BF30" s="15">
        <v>4.1399999999999997</v>
      </c>
      <c r="BG30" s="15">
        <v>0.84</v>
      </c>
      <c r="BH30" s="15">
        <v>70</v>
      </c>
      <c r="BI30" s="15">
        <v>0.2</v>
      </c>
      <c r="BJ30" s="15">
        <v>4.32</v>
      </c>
      <c r="BK30" s="15">
        <v>0.28000000000000003</v>
      </c>
      <c r="BL30" s="15">
        <v>106</v>
      </c>
      <c r="BM30" s="15">
        <v>7.77</v>
      </c>
    </row>
    <row r="31" spans="1:65" ht="15" customHeight="1">
      <c r="A31" s="15" t="s">
        <v>805</v>
      </c>
      <c r="B31" s="53" t="s">
        <v>155</v>
      </c>
      <c r="C31" s="53">
        <v>2024</v>
      </c>
      <c r="D31" s="15">
        <v>5.72</v>
      </c>
      <c r="E31" s="15">
        <v>25</v>
      </c>
      <c r="F31" s="15">
        <v>118</v>
      </c>
      <c r="G31" s="15">
        <v>0.19</v>
      </c>
      <c r="H31" s="15">
        <v>33.9</v>
      </c>
      <c r="I31" s="15">
        <v>80</v>
      </c>
      <c r="J31" s="15">
        <v>6.3</v>
      </c>
      <c r="K31" s="15">
        <v>6.2E-2</v>
      </c>
      <c r="L31" s="15">
        <v>19</v>
      </c>
      <c r="M31" s="15">
        <v>49</v>
      </c>
      <c r="N31" s="15">
        <v>1.56</v>
      </c>
      <c r="O31" s="15">
        <v>2.8000000000000001E-2</v>
      </c>
      <c r="P31" s="15" t="s">
        <v>183</v>
      </c>
      <c r="Q31" s="15">
        <v>0.109</v>
      </c>
      <c r="R31" s="15">
        <v>1140</v>
      </c>
      <c r="S31" s="15">
        <v>10</v>
      </c>
      <c r="T31" s="15">
        <v>0.24099999999999999</v>
      </c>
      <c r="U31" s="15">
        <v>0.04</v>
      </c>
      <c r="V31" s="15">
        <v>19.2</v>
      </c>
      <c r="W31" s="15" t="s">
        <v>183</v>
      </c>
      <c r="X31" s="15">
        <v>0.47</v>
      </c>
      <c r="Y31" s="15">
        <v>0.18</v>
      </c>
      <c r="Z31" s="15">
        <v>0.02</v>
      </c>
      <c r="AA31" s="15">
        <v>15.4</v>
      </c>
      <c r="AB31" s="15">
        <v>1.5</v>
      </c>
      <c r="AC31" s="15">
        <v>25.2</v>
      </c>
      <c r="AD31" s="15">
        <v>0.95</v>
      </c>
      <c r="AE31" s="15">
        <v>0.41</v>
      </c>
      <c r="AF31" s="15">
        <v>0.41</v>
      </c>
      <c r="AG31" s="15">
        <v>8.4700000000000006</v>
      </c>
      <c r="AH31" s="15">
        <v>1.89</v>
      </c>
      <c r="AI31" s="15" t="s">
        <v>183</v>
      </c>
      <c r="AJ31" s="15">
        <v>0.15</v>
      </c>
      <c r="AK31" s="15">
        <v>0.01</v>
      </c>
      <c r="AL31" s="15">
        <v>0.15</v>
      </c>
      <c r="AM31" s="15">
        <v>1.81</v>
      </c>
      <c r="AN31" s="15">
        <v>2.08</v>
      </c>
      <c r="AO31" s="15">
        <v>14.5</v>
      </c>
      <c r="AP31" s="15">
        <v>55.5</v>
      </c>
      <c r="AQ31" s="15">
        <v>0.19500000000000001</v>
      </c>
      <c r="AR31" s="15">
        <v>3.04</v>
      </c>
      <c r="AS31" s="15">
        <v>2.78</v>
      </c>
      <c r="AT31" s="15">
        <v>6.67</v>
      </c>
      <c r="AU31" s="15">
        <v>12.7</v>
      </c>
      <c r="AV31" s="15">
        <v>3.76</v>
      </c>
      <c r="AW31" s="15">
        <v>6.97</v>
      </c>
      <c r="AX31" s="15">
        <v>0.1</v>
      </c>
      <c r="AY31" s="15">
        <v>4.5999999999999996</v>
      </c>
      <c r="AZ31" s="15" t="s">
        <v>174</v>
      </c>
      <c r="BA31" s="15">
        <v>2.25</v>
      </c>
      <c r="BB31" s="15">
        <v>1.52</v>
      </c>
      <c r="BC31" s="15" t="s">
        <v>183</v>
      </c>
      <c r="BD31" s="15">
        <v>0.17</v>
      </c>
      <c r="BE31" s="15">
        <v>0.01</v>
      </c>
      <c r="BF31" s="15">
        <v>4.4800000000000004</v>
      </c>
      <c r="BG31" s="15">
        <v>0.89</v>
      </c>
      <c r="BH31" s="15">
        <v>70.5</v>
      </c>
      <c r="BI31" s="15">
        <v>0.2</v>
      </c>
      <c r="BJ31" s="15">
        <v>4.5</v>
      </c>
      <c r="BK31" s="15">
        <v>0.28999999999999998</v>
      </c>
      <c r="BL31" s="15">
        <v>106</v>
      </c>
      <c r="BM31" s="15">
        <v>9.1300000000000008</v>
      </c>
    </row>
    <row r="32" spans="1:65" ht="15" customHeight="1">
      <c r="A32" s="11"/>
      <c r="C32" s="53"/>
    </row>
    <row r="33" spans="1:65" ht="15" customHeight="1">
      <c r="A33" s="53" t="s">
        <v>250</v>
      </c>
      <c r="B33" s="53" t="s">
        <v>56</v>
      </c>
      <c r="C33" s="53">
        <v>2023</v>
      </c>
      <c r="D33" s="58">
        <v>2.4</v>
      </c>
      <c r="E33" s="15">
        <v>20</v>
      </c>
      <c r="F33" s="15">
        <v>94</v>
      </c>
      <c r="G33" s="58">
        <v>0.53</v>
      </c>
      <c r="H33" s="63">
        <v>25.3</v>
      </c>
      <c r="I33" s="15">
        <v>41</v>
      </c>
      <c r="J33" s="58">
        <v>2.88</v>
      </c>
      <c r="K33" s="82">
        <v>0.55500000000000005</v>
      </c>
      <c r="L33" s="15">
        <v>14</v>
      </c>
      <c r="M33" s="15">
        <v>18</v>
      </c>
      <c r="N33" s="82">
        <v>1.08</v>
      </c>
      <c r="O33" s="82">
        <v>3.5000000000000003E-2</v>
      </c>
      <c r="P33" s="82">
        <v>0.15</v>
      </c>
      <c r="Q33" s="82">
        <v>0.1</v>
      </c>
      <c r="R33" s="15">
        <v>76</v>
      </c>
      <c r="S33" s="15">
        <v>21</v>
      </c>
      <c r="T33" s="82">
        <v>0.16</v>
      </c>
      <c r="U33" s="15">
        <v>0.04</v>
      </c>
      <c r="V33" s="58">
        <v>18.899999999999999</v>
      </c>
      <c r="W33" s="15">
        <v>0.01</v>
      </c>
      <c r="X33" s="58">
        <v>0.26</v>
      </c>
      <c r="Y33" s="58">
        <v>0.1</v>
      </c>
      <c r="Z33" s="58">
        <v>0.03</v>
      </c>
      <c r="AA33" s="58">
        <v>6.34</v>
      </c>
      <c r="AB33" s="58">
        <v>2.04</v>
      </c>
      <c r="AC33" s="58">
        <v>20.399999999999999</v>
      </c>
      <c r="AD33" s="58">
        <v>1.04</v>
      </c>
      <c r="AE33" s="58">
        <v>0.47</v>
      </c>
      <c r="AF33" s="58">
        <v>0.32</v>
      </c>
      <c r="AG33" s="58">
        <v>3.15</v>
      </c>
      <c r="AH33" s="58">
        <v>1.62</v>
      </c>
      <c r="AI33" s="15" t="s">
        <v>183</v>
      </c>
      <c r="AJ33" s="58">
        <v>0.24</v>
      </c>
      <c r="AK33" s="58" t="s">
        <v>183</v>
      </c>
      <c r="AL33" s="58">
        <v>0.17</v>
      </c>
      <c r="AM33" s="58">
        <v>1.02</v>
      </c>
      <c r="AN33" s="58">
        <v>0.12</v>
      </c>
      <c r="AO33" s="58">
        <v>10.9</v>
      </c>
      <c r="AP33" s="63">
        <v>21.3</v>
      </c>
      <c r="AQ33" s="82">
        <v>3.5999999999999997E-2</v>
      </c>
      <c r="AR33" s="82">
        <v>0.76300000000000001</v>
      </c>
      <c r="AS33" s="82">
        <v>0.53400000000000003</v>
      </c>
      <c r="AT33" s="58">
        <v>1.38</v>
      </c>
      <c r="AU33" s="58">
        <v>2.71</v>
      </c>
      <c r="AV33" s="58">
        <v>3.1</v>
      </c>
      <c r="AW33" s="58">
        <v>26.1</v>
      </c>
      <c r="AX33" s="58">
        <v>0.15</v>
      </c>
      <c r="AY33" s="15">
        <v>2.5</v>
      </c>
      <c r="AZ33" s="63">
        <v>7.8</v>
      </c>
      <c r="BA33" s="58">
        <v>1.78</v>
      </c>
      <c r="BB33" s="58">
        <v>0.57999999999999996</v>
      </c>
      <c r="BC33" s="58" t="s">
        <v>183</v>
      </c>
      <c r="BD33" s="58">
        <v>0.17</v>
      </c>
      <c r="BE33" s="58" t="s">
        <v>183</v>
      </c>
      <c r="BF33" s="58">
        <v>3.77</v>
      </c>
      <c r="BG33" s="58">
        <v>0.95</v>
      </c>
      <c r="BH33" s="63">
        <v>32.299999999999997</v>
      </c>
      <c r="BI33" s="15">
        <v>0.1</v>
      </c>
      <c r="BJ33" s="58">
        <v>3.99</v>
      </c>
      <c r="BK33" s="58">
        <v>0.37</v>
      </c>
      <c r="BL33" s="15">
        <v>34.1</v>
      </c>
      <c r="BM33" s="58">
        <v>8.4600000000000009</v>
      </c>
    </row>
    <row r="34" spans="1:65" ht="15" customHeight="1">
      <c r="A34" s="53" t="s">
        <v>251</v>
      </c>
      <c r="B34" s="53" t="s">
        <v>252</v>
      </c>
      <c r="C34" s="53">
        <v>2023</v>
      </c>
      <c r="D34" s="53">
        <v>2.39</v>
      </c>
      <c r="E34" s="53">
        <v>30</v>
      </c>
      <c r="F34" s="53">
        <v>100</v>
      </c>
      <c r="G34" s="53">
        <v>0.5</v>
      </c>
      <c r="H34" s="53">
        <v>26.2</v>
      </c>
      <c r="I34" s="53">
        <v>43</v>
      </c>
      <c r="J34" s="53">
        <v>2.89</v>
      </c>
      <c r="K34" s="53">
        <v>0.57399999999999995</v>
      </c>
      <c r="L34" s="53">
        <v>14</v>
      </c>
      <c r="M34" s="53">
        <v>18</v>
      </c>
      <c r="N34" s="53">
        <v>1.1000000000000001</v>
      </c>
      <c r="O34" s="53">
        <v>3.4000000000000002E-2</v>
      </c>
      <c r="P34" s="53">
        <v>0.14000000000000001</v>
      </c>
      <c r="Q34" s="53">
        <v>0.10100000000000001</v>
      </c>
      <c r="R34" s="53">
        <v>71</v>
      </c>
      <c r="S34" s="53">
        <v>20</v>
      </c>
      <c r="T34" s="53">
        <v>0.16</v>
      </c>
      <c r="U34" s="53">
        <v>0.04</v>
      </c>
      <c r="V34" s="53">
        <v>26.5</v>
      </c>
      <c r="W34" s="53">
        <v>0.01</v>
      </c>
      <c r="X34" s="53">
        <v>0.22</v>
      </c>
      <c r="Y34" s="53">
        <v>0.12</v>
      </c>
      <c r="Z34" s="53">
        <v>0.03</v>
      </c>
      <c r="AA34" s="53">
        <v>6.97</v>
      </c>
      <c r="AB34" s="53">
        <v>1.96</v>
      </c>
      <c r="AC34" s="53">
        <v>21.9</v>
      </c>
      <c r="AD34" s="53">
        <v>1.06</v>
      </c>
      <c r="AE34" s="53">
        <v>0.46</v>
      </c>
      <c r="AF34" s="53">
        <v>0.33</v>
      </c>
      <c r="AG34" s="53">
        <v>3.17</v>
      </c>
      <c r="AH34" s="53">
        <v>1.68</v>
      </c>
      <c r="AI34" s="53" t="s">
        <v>183</v>
      </c>
      <c r="AJ34" s="53">
        <v>0.23</v>
      </c>
      <c r="AK34" s="53" t="s">
        <v>183</v>
      </c>
      <c r="AL34" s="53">
        <v>0.17</v>
      </c>
      <c r="AM34" s="53">
        <v>1.31</v>
      </c>
      <c r="AN34" s="53">
        <v>0.1</v>
      </c>
      <c r="AO34" s="53">
        <v>11</v>
      </c>
      <c r="AP34" s="53">
        <v>22.3</v>
      </c>
      <c r="AQ34" s="53">
        <v>0.04</v>
      </c>
      <c r="AR34" s="53">
        <v>0.82799999999999996</v>
      </c>
      <c r="AS34" s="53">
        <v>0.58299999999999996</v>
      </c>
      <c r="AT34" s="53">
        <v>1.53</v>
      </c>
      <c r="AU34" s="53">
        <v>2.98</v>
      </c>
      <c r="AV34" s="53">
        <v>3.16</v>
      </c>
      <c r="AW34" s="53">
        <v>25.4</v>
      </c>
      <c r="AX34" s="53">
        <v>0.16</v>
      </c>
      <c r="AY34" s="53">
        <v>2.5</v>
      </c>
      <c r="AZ34" s="53">
        <v>7.1</v>
      </c>
      <c r="BA34" s="53">
        <v>1.83</v>
      </c>
      <c r="BB34" s="53">
        <v>0.56000000000000005</v>
      </c>
      <c r="BC34" s="53" t="s">
        <v>183</v>
      </c>
      <c r="BD34" s="53">
        <v>0.18</v>
      </c>
      <c r="BE34" s="53">
        <v>0.01</v>
      </c>
      <c r="BF34" s="53">
        <v>4.13</v>
      </c>
      <c r="BG34" s="53">
        <v>0.91</v>
      </c>
      <c r="BH34" s="53">
        <v>33.4</v>
      </c>
      <c r="BI34" s="53">
        <v>0.1</v>
      </c>
      <c r="BJ34" s="53">
        <v>4.07</v>
      </c>
      <c r="BK34" s="53">
        <v>0.36</v>
      </c>
      <c r="BL34" s="53">
        <v>34.9</v>
      </c>
      <c r="BM34" s="53">
        <v>8.33</v>
      </c>
    </row>
    <row r="35" spans="1:65" ht="15" customHeight="1">
      <c r="A35" s="53"/>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row>
    <row r="36" spans="1:65" ht="15" customHeight="1">
      <c r="A36" s="53" t="s">
        <v>253</v>
      </c>
      <c r="B36" s="53" t="s">
        <v>56</v>
      </c>
      <c r="C36" s="53">
        <v>2023</v>
      </c>
      <c r="D36" s="58">
        <v>3.45</v>
      </c>
      <c r="E36" s="15">
        <v>75</v>
      </c>
      <c r="F36" s="15">
        <v>142</v>
      </c>
      <c r="G36" s="58">
        <v>0.44</v>
      </c>
      <c r="H36" s="63">
        <v>59.6</v>
      </c>
      <c r="I36" s="15">
        <v>67</v>
      </c>
      <c r="J36" s="58">
        <v>4.24</v>
      </c>
      <c r="K36" s="82">
        <v>0.70399999999999996</v>
      </c>
      <c r="L36" s="15">
        <v>31</v>
      </c>
      <c r="M36" s="15">
        <v>22</v>
      </c>
      <c r="N36" s="82">
        <v>1.49</v>
      </c>
      <c r="O36" s="82">
        <v>4.7E-2</v>
      </c>
      <c r="P36" s="82">
        <v>0.04</v>
      </c>
      <c r="Q36" s="82">
        <v>0.14799999999999999</v>
      </c>
      <c r="R36" s="15">
        <v>22</v>
      </c>
      <c r="S36" s="15">
        <v>11</v>
      </c>
      <c r="T36" s="82">
        <v>0.21099999999999999</v>
      </c>
      <c r="U36" s="15">
        <v>0.03</v>
      </c>
      <c r="V36" s="58">
        <v>61.4</v>
      </c>
      <c r="W36" s="15">
        <v>0.02</v>
      </c>
      <c r="X36" s="58">
        <v>0.39</v>
      </c>
      <c r="Y36" s="58">
        <v>0.25</v>
      </c>
      <c r="Z36" s="58">
        <v>0.06</v>
      </c>
      <c r="AA36" s="58">
        <v>12.4</v>
      </c>
      <c r="AB36" s="58">
        <v>3.5</v>
      </c>
      <c r="AC36" s="58">
        <v>72</v>
      </c>
      <c r="AD36" s="58">
        <v>2.04</v>
      </c>
      <c r="AE36" s="58">
        <v>0.86</v>
      </c>
      <c r="AF36" s="58">
        <v>0.6</v>
      </c>
      <c r="AG36" s="58">
        <v>4.38</v>
      </c>
      <c r="AH36" s="58">
        <v>3.35</v>
      </c>
      <c r="AI36" s="15" t="s">
        <v>183</v>
      </c>
      <c r="AJ36" s="58">
        <v>0.17</v>
      </c>
      <c r="AK36" s="58" t="s">
        <v>183</v>
      </c>
      <c r="AL36" s="58">
        <v>0.32</v>
      </c>
      <c r="AM36" s="58">
        <v>1.18</v>
      </c>
      <c r="AN36" s="58">
        <v>0.18</v>
      </c>
      <c r="AO36" s="58">
        <v>23.7</v>
      </c>
      <c r="AP36" s="63">
        <v>44.8</v>
      </c>
      <c r="AQ36" s="82">
        <v>9.0999999999999998E-2</v>
      </c>
      <c r="AR36" s="82">
        <v>1.97</v>
      </c>
      <c r="AS36" s="82">
        <v>1.36</v>
      </c>
      <c r="AT36" s="58">
        <v>3.47</v>
      </c>
      <c r="AU36" s="58">
        <v>6.88</v>
      </c>
      <c r="AV36" s="58">
        <v>6.76</v>
      </c>
      <c r="AW36" s="58">
        <v>41.1</v>
      </c>
      <c r="AX36" s="58">
        <v>0.31</v>
      </c>
      <c r="AY36" s="15">
        <v>3.9</v>
      </c>
      <c r="AZ36" s="63">
        <v>7.2</v>
      </c>
      <c r="BA36" s="58">
        <v>3.88</v>
      </c>
      <c r="BB36" s="58">
        <v>2.08</v>
      </c>
      <c r="BC36" s="58" t="s">
        <v>183</v>
      </c>
      <c r="BD36" s="58">
        <v>0.34</v>
      </c>
      <c r="BE36" s="58">
        <v>0.03</v>
      </c>
      <c r="BF36" s="58">
        <v>7.3</v>
      </c>
      <c r="BG36" s="58">
        <v>2.1</v>
      </c>
      <c r="BH36" s="63">
        <v>52.2</v>
      </c>
      <c r="BI36" s="15">
        <v>0.3</v>
      </c>
      <c r="BJ36" s="58">
        <v>6.87</v>
      </c>
      <c r="BK36" s="58">
        <v>0.64</v>
      </c>
      <c r="BL36" s="15">
        <v>54.5</v>
      </c>
      <c r="BM36" s="58">
        <v>8.07</v>
      </c>
    </row>
    <row r="37" spans="1:65" ht="15" customHeight="1">
      <c r="A37" s="53" t="s">
        <v>254</v>
      </c>
      <c r="B37" s="53" t="s">
        <v>252</v>
      </c>
      <c r="C37" s="53">
        <v>2023</v>
      </c>
      <c r="D37" s="53">
        <v>3.41</v>
      </c>
      <c r="E37" s="53">
        <v>66</v>
      </c>
      <c r="F37" s="53">
        <v>144</v>
      </c>
      <c r="G37" s="53">
        <v>0.43</v>
      </c>
      <c r="H37" s="53">
        <v>56</v>
      </c>
      <c r="I37" s="53">
        <v>68</v>
      </c>
      <c r="J37" s="53">
        <v>4.3899999999999997</v>
      </c>
      <c r="K37" s="53">
        <v>0.69099999999999995</v>
      </c>
      <c r="L37" s="53">
        <v>30</v>
      </c>
      <c r="M37" s="53">
        <v>22</v>
      </c>
      <c r="N37" s="53">
        <v>1.46</v>
      </c>
      <c r="O37" s="53">
        <v>4.3999999999999997E-2</v>
      </c>
      <c r="P37" s="53">
        <v>0.03</v>
      </c>
      <c r="Q37" s="53">
        <v>0.14799999999999999</v>
      </c>
      <c r="R37" s="53">
        <v>21</v>
      </c>
      <c r="S37" s="53">
        <v>11</v>
      </c>
      <c r="T37" s="53">
        <v>0.20699999999999999</v>
      </c>
      <c r="U37" s="53">
        <v>0.03</v>
      </c>
      <c r="V37" s="53">
        <v>55.5</v>
      </c>
      <c r="W37" s="53">
        <v>0.02</v>
      </c>
      <c r="X37" s="53">
        <v>0.38</v>
      </c>
      <c r="Y37" s="53">
        <v>0.34</v>
      </c>
      <c r="Z37" s="53">
        <v>0.06</v>
      </c>
      <c r="AA37" s="53">
        <v>12</v>
      </c>
      <c r="AB37" s="53">
        <v>3.28</v>
      </c>
      <c r="AC37" s="53">
        <v>71.400000000000006</v>
      </c>
      <c r="AD37" s="53">
        <v>2.0499999999999998</v>
      </c>
      <c r="AE37" s="53">
        <v>0.84</v>
      </c>
      <c r="AF37" s="53">
        <v>0.6</v>
      </c>
      <c r="AG37" s="53">
        <v>4.26</v>
      </c>
      <c r="AH37" s="53">
        <v>3.33</v>
      </c>
      <c r="AI37" s="53" t="s">
        <v>183</v>
      </c>
      <c r="AJ37" s="53">
        <v>0.16</v>
      </c>
      <c r="AK37" s="53" t="s">
        <v>183</v>
      </c>
      <c r="AL37" s="53">
        <v>0.32</v>
      </c>
      <c r="AM37" s="53">
        <v>1.38</v>
      </c>
      <c r="AN37" s="53">
        <v>0.18</v>
      </c>
      <c r="AO37" s="53">
        <v>23.1</v>
      </c>
      <c r="AP37" s="53">
        <v>45.3</v>
      </c>
      <c r="AQ37" s="53">
        <v>0.106</v>
      </c>
      <c r="AR37" s="53">
        <v>2.2599999999999998</v>
      </c>
      <c r="AS37" s="53">
        <v>1.58</v>
      </c>
      <c r="AT37" s="53">
        <v>3.98</v>
      </c>
      <c r="AU37" s="53">
        <v>7.92</v>
      </c>
      <c r="AV37" s="53">
        <v>6.56</v>
      </c>
      <c r="AW37" s="53">
        <v>38.6</v>
      </c>
      <c r="AX37" s="53">
        <v>0.3</v>
      </c>
      <c r="AY37" s="53">
        <v>3.8</v>
      </c>
      <c r="AZ37" s="53">
        <v>5.8</v>
      </c>
      <c r="BA37" s="53">
        <v>3.83</v>
      </c>
      <c r="BB37" s="53">
        <v>3.84</v>
      </c>
      <c r="BC37" s="53" t="s">
        <v>183</v>
      </c>
      <c r="BD37" s="53">
        <v>0.34</v>
      </c>
      <c r="BE37" s="53">
        <v>0.04</v>
      </c>
      <c r="BF37" s="53">
        <v>7.4</v>
      </c>
      <c r="BG37" s="53">
        <v>2.37</v>
      </c>
      <c r="BH37" s="53">
        <v>49.6</v>
      </c>
      <c r="BI37" s="53">
        <v>0.6</v>
      </c>
      <c r="BJ37" s="53">
        <v>7.12</v>
      </c>
      <c r="BK37" s="53">
        <v>0.64</v>
      </c>
      <c r="BL37" s="53">
        <v>53.5</v>
      </c>
      <c r="BM37" s="53">
        <v>7.73</v>
      </c>
    </row>
    <row r="38" spans="1:65" ht="15"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row>
    <row r="39" spans="1:65" ht="15" customHeight="1">
      <c r="A39" s="15" t="s">
        <v>751</v>
      </c>
      <c r="B39" s="53" t="s">
        <v>56</v>
      </c>
      <c r="C39" s="53">
        <v>2024</v>
      </c>
      <c r="D39" s="15">
        <v>2.17</v>
      </c>
      <c r="E39" s="15">
        <v>12</v>
      </c>
      <c r="F39" s="15">
        <v>40</v>
      </c>
      <c r="G39" s="15">
        <v>0.48</v>
      </c>
      <c r="H39" s="15">
        <v>122</v>
      </c>
      <c r="I39" s="15">
        <v>29</v>
      </c>
      <c r="J39" s="15">
        <v>3.54</v>
      </c>
      <c r="K39" s="15">
        <v>0.10100000000000001</v>
      </c>
      <c r="L39" s="15">
        <v>17</v>
      </c>
      <c r="M39" s="15">
        <v>13</v>
      </c>
      <c r="N39" s="15">
        <v>0.58399999999999996</v>
      </c>
      <c r="O39" s="15">
        <v>2.5000000000000001E-2</v>
      </c>
      <c r="P39" s="15">
        <v>0.01</v>
      </c>
      <c r="Q39" s="15">
        <v>0.55600000000000005</v>
      </c>
      <c r="R39" s="15">
        <v>42</v>
      </c>
      <c r="S39" s="15">
        <v>14</v>
      </c>
      <c r="T39" s="15">
        <v>9.6000000000000002E-2</v>
      </c>
      <c r="U39" s="15">
        <v>0.03</v>
      </c>
      <c r="V39" s="15">
        <v>4.8</v>
      </c>
      <c r="W39" s="15" t="s">
        <v>183</v>
      </c>
      <c r="X39" s="15">
        <v>0.26</v>
      </c>
      <c r="Y39" s="15">
        <v>0.23</v>
      </c>
      <c r="Z39" s="15">
        <v>0.05</v>
      </c>
      <c r="AA39" s="15">
        <v>7.18</v>
      </c>
      <c r="AB39" s="15">
        <v>0.57999999999999996</v>
      </c>
      <c r="AC39" s="15">
        <v>27.6</v>
      </c>
      <c r="AD39" s="15">
        <v>1.0900000000000001</v>
      </c>
      <c r="AE39" s="15">
        <v>0.48</v>
      </c>
      <c r="AF39" s="15">
        <v>0.45</v>
      </c>
      <c r="AG39" s="15">
        <v>4.46</v>
      </c>
      <c r="AH39" s="15">
        <v>2.06</v>
      </c>
      <c r="AI39" s="15" t="s">
        <v>183</v>
      </c>
      <c r="AJ39" s="15">
        <v>0.06</v>
      </c>
      <c r="AK39" s="15" t="s">
        <v>183</v>
      </c>
      <c r="AL39" s="15">
        <v>0.17</v>
      </c>
      <c r="AM39" s="15">
        <v>0.56999999999999995</v>
      </c>
      <c r="AN39" s="15">
        <v>1.02</v>
      </c>
      <c r="AO39" s="15">
        <v>14</v>
      </c>
      <c r="AP39" s="15">
        <v>21.4</v>
      </c>
      <c r="AQ39" s="15">
        <v>0.159</v>
      </c>
      <c r="AR39" s="15">
        <v>3.06</v>
      </c>
      <c r="AS39" s="15">
        <v>2.37</v>
      </c>
      <c r="AT39" s="15">
        <v>6.02</v>
      </c>
      <c r="AU39" s="15">
        <v>11.6</v>
      </c>
      <c r="AV39" s="15">
        <v>3.75</v>
      </c>
      <c r="AW39" s="15">
        <v>8.73</v>
      </c>
      <c r="AX39" s="15">
        <v>0.04</v>
      </c>
      <c r="AY39" s="15">
        <v>1.8</v>
      </c>
      <c r="AZ39" s="15" t="s">
        <v>174</v>
      </c>
      <c r="BA39" s="15">
        <v>2.34</v>
      </c>
      <c r="BB39" s="15">
        <v>0.66</v>
      </c>
      <c r="BC39" s="15" t="s">
        <v>183</v>
      </c>
      <c r="BD39" s="15">
        <v>0.18</v>
      </c>
      <c r="BE39" s="15">
        <v>0.02</v>
      </c>
      <c r="BF39" s="15">
        <v>9.14</v>
      </c>
      <c r="BG39" s="15">
        <v>1.01</v>
      </c>
      <c r="BH39" s="15">
        <v>27</v>
      </c>
      <c r="BI39" s="15">
        <v>0.4</v>
      </c>
      <c r="BJ39" s="15">
        <v>4.76</v>
      </c>
      <c r="BK39" s="15">
        <v>0.4</v>
      </c>
      <c r="BL39" s="15">
        <v>30.6</v>
      </c>
      <c r="BM39" s="15">
        <v>5.01</v>
      </c>
    </row>
    <row r="40" spans="1:65" ht="15" customHeight="1">
      <c r="A40" s="15" t="s">
        <v>794</v>
      </c>
      <c r="B40" s="53" t="s">
        <v>252</v>
      </c>
      <c r="C40" s="53">
        <v>2024</v>
      </c>
      <c r="D40" s="15">
        <v>3.2</v>
      </c>
      <c r="E40" s="15">
        <v>16</v>
      </c>
      <c r="F40" s="15">
        <v>61</v>
      </c>
      <c r="G40" s="15">
        <v>0.47</v>
      </c>
      <c r="H40" s="15">
        <v>123</v>
      </c>
      <c r="I40" s="15">
        <v>34</v>
      </c>
      <c r="J40" s="15">
        <v>3.87</v>
      </c>
      <c r="K40" s="15">
        <v>0.14199999999999999</v>
      </c>
      <c r="L40" s="15">
        <v>19</v>
      </c>
      <c r="M40" s="15">
        <v>14</v>
      </c>
      <c r="N40" s="15">
        <v>0.76</v>
      </c>
      <c r="O40" s="15">
        <v>3.5000000000000003E-2</v>
      </c>
      <c r="P40" s="15">
        <v>0.02</v>
      </c>
      <c r="Q40" s="15">
        <v>0.47599999999999998</v>
      </c>
      <c r="R40" s="15">
        <v>48</v>
      </c>
      <c r="S40" s="15">
        <v>20</v>
      </c>
      <c r="T40" s="15">
        <v>0.109</v>
      </c>
      <c r="U40" s="15">
        <v>0.05</v>
      </c>
      <c r="V40" s="15">
        <v>8.84</v>
      </c>
      <c r="W40" s="15" t="s">
        <v>183</v>
      </c>
      <c r="X40" s="15">
        <v>0.41</v>
      </c>
      <c r="Y40" s="15">
        <v>0.32</v>
      </c>
      <c r="Z40" s="15">
        <v>0.06</v>
      </c>
      <c r="AA40" s="15">
        <v>9.4</v>
      </c>
      <c r="AB40" s="15">
        <v>0.82</v>
      </c>
      <c r="AC40" s="15">
        <v>27.1</v>
      </c>
      <c r="AD40" s="15">
        <v>1.1299999999999999</v>
      </c>
      <c r="AE40" s="15">
        <v>0.5</v>
      </c>
      <c r="AF40" s="15">
        <v>0.47</v>
      </c>
      <c r="AG40" s="15">
        <v>6.27</v>
      </c>
      <c r="AH40" s="15">
        <v>2.2400000000000002</v>
      </c>
      <c r="AI40" s="15" t="s">
        <v>183</v>
      </c>
      <c r="AJ40" s="15">
        <v>0.06</v>
      </c>
      <c r="AK40" s="15">
        <v>0.01</v>
      </c>
      <c r="AL40" s="15">
        <v>0.17</v>
      </c>
      <c r="AM40" s="15">
        <v>0.84</v>
      </c>
      <c r="AN40" s="15">
        <v>1.28</v>
      </c>
      <c r="AO40" s="15">
        <v>15.2</v>
      </c>
      <c r="AP40" s="15">
        <v>26.2</v>
      </c>
      <c r="AQ40" s="15">
        <v>0.252</v>
      </c>
      <c r="AR40" s="15">
        <v>4.57</v>
      </c>
      <c r="AS40" s="15">
        <v>3.76</v>
      </c>
      <c r="AT40" s="15">
        <v>9.27</v>
      </c>
      <c r="AU40" s="15">
        <v>17.8</v>
      </c>
      <c r="AV40" s="15">
        <v>4.2300000000000004</v>
      </c>
      <c r="AW40" s="15">
        <v>12.9</v>
      </c>
      <c r="AX40" s="15">
        <v>0.06</v>
      </c>
      <c r="AY40" s="15">
        <v>2.4</v>
      </c>
      <c r="AZ40" s="15" t="s">
        <v>174</v>
      </c>
      <c r="BA40" s="15">
        <v>2.5</v>
      </c>
      <c r="BB40" s="15">
        <v>1.62</v>
      </c>
      <c r="BC40" s="15" t="s">
        <v>183</v>
      </c>
      <c r="BD40" s="15">
        <v>0.2</v>
      </c>
      <c r="BE40" s="15">
        <v>0.04</v>
      </c>
      <c r="BF40" s="15">
        <v>10.4</v>
      </c>
      <c r="BG40" s="15">
        <v>1.18</v>
      </c>
      <c r="BH40" s="15">
        <v>28.3</v>
      </c>
      <c r="BI40" s="15">
        <v>0.7</v>
      </c>
      <c r="BJ40" s="15">
        <v>4.74</v>
      </c>
      <c r="BK40" s="15">
        <v>0.41</v>
      </c>
      <c r="BL40" s="15">
        <v>39.6</v>
      </c>
      <c r="BM40" s="15">
        <v>5.8</v>
      </c>
    </row>
    <row r="41" spans="1:65" ht="15" customHeight="1">
      <c r="A41" s="15"/>
      <c r="B41" s="53"/>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row>
    <row r="42" spans="1:65" ht="15" customHeight="1">
      <c r="A42" s="15" t="s">
        <v>750</v>
      </c>
      <c r="B42" s="53" t="s">
        <v>56</v>
      </c>
      <c r="C42" s="53">
        <v>2024</v>
      </c>
      <c r="D42" s="15">
        <v>3.49</v>
      </c>
      <c r="E42" s="15">
        <v>2</v>
      </c>
      <c r="F42" s="15">
        <v>73</v>
      </c>
      <c r="G42" s="15">
        <v>0.5</v>
      </c>
      <c r="H42" s="15">
        <v>29.2</v>
      </c>
      <c r="I42" s="15">
        <v>55</v>
      </c>
      <c r="J42" s="15">
        <v>3.85</v>
      </c>
      <c r="K42" s="15">
        <v>0.188</v>
      </c>
      <c r="L42" s="15">
        <v>8</v>
      </c>
      <c r="M42" s="15">
        <v>21</v>
      </c>
      <c r="N42" s="15">
        <v>1.39</v>
      </c>
      <c r="O42" s="15">
        <v>3.4000000000000002E-2</v>
      </c>
      <c r="P42" s="15">
        <v>0.02</v>
      </c>
      <c r="Q42" s="15">
        <v>0.14699999999999999</v>
      </c>
      <c r="R42" s="15">
        <v>30</v>
      </c>
      <c r="S42" s="15">
        <v>19</v>
      </c>
      <c r="T42" s="15">
        <v>0.23799999999999999</v>
      </c>
      <c r="U42" s="15">
        <v>0.02</v>
      </c>
      <c r="V42" s="15" t="s">
        <v>183</v>
      </c>
      <c r="W42" s="15" t="s">
        <v>183</v>
      </c>
      <c r="X42" s="15">
        <v>0.28999999999999998</v>
      </c>
      <c r="Y42" s="15">
        <v>0.13</v>
      </c>
      <c r="Z42" s="15">
        <v>0.02</v>
      </c>
      <c r="AA42" s="15">
        <v>10.4</v>
      </c>
      <c r="AB42" s="15">
        <v>1.96</v>
      </c>
      <c r="AC42" s="15">
        <v>18.399999999999999</v>
      </c>
      <c r="AD42" s="15">
        <v>0.8</v>
      </c>
      <c r="AE42" s="15">
        <v>0.38</v>
      </c>
      <c r="AF42" s="15">
        <v>0.27</v>
      </c>
      <c r="AG42" s="15">
        <v>5.77</v>
      </c>
      <c r="AH42" s="15">
        <v>1.31</v>
      </c>
      <c r="AI42" s="15" t="s">
        <v>183</v>
      </c>
      <c r="AJ42" s="15">
        <v>0.09</v>
      </c>
      <c r="AK42" s="15" t="s">
        <v>183</v>
      </c>
      <c r="AL42" s="15">
        <v>0.13</v>
      </c>
      <c r="AM42" s="15">
        <v>1.25</v>
      </c>
      <c r="AN42" s="15">
        <v>0.94</v>
      </c>
      <c r="AO42" s="15">
        <v>9.1300000000000008</v>
      </c>
      <c r="AP42" s="15">
        <v>37.700000000000003</v>
      </c>
      <c r="AQ42" s="15">
        <v>0.13100000000000001</v>
      </c>
      <c r="AR42" s="15">
        <v>2.23</v>
      </c>
      <c r="AS42" s="15">
        <v>1.88</v>
      </c>
      <c r="AT42" s="15">
        <v>4.7300000000000004</v>
      </c>
      <c r="AU42" s="15">
        <v>8.9700000000000006</v>
      </c>
      <c r="AV42" s="15">
        <v>2.0099999999999998</v>
      </c>
      <c r="AW42" s="15">
        <v>25.6</v>
      </c>
      <c r="AX42" s="15">
        <v>0.02</v>
      </c>
      <c r="AY42" s="15">
        <v>2.9</v>
      </c>
      <c r="AZ42" s="15" t="s">
        <v>174</v>
      </c>
      <c r="BA42" s="15">
        <v>1.46</v>
      </c>
      <c r="BB42" s="15">
        <v>1.83</v>
      </c>
      <c r="BC42" s="15" t="s">
        <v>183</v>
      </c>
      <c r="BD42" s="15">
        <v>0.13</v>
      </c>
      <c r="BE42" s="15">
        <v>0.02</v>
      </c>
      <c r="BF42" s="15">
        <v>5</v>
      </c>
      <c r="BG42" s="15">
        <v>0.66</v>
      </c>
      <c r="BH42" s="15">
        <v>47.8</v>
      </c>
      <c r="BI42" s="15">
        <v>0.3</v>
      </c>
      <c r="BJ42" s="15">
        <v>3.62</v>
      </c>
      <c r="BK42" s="15">
        <v>0.3</v>
      </c>
      <c r="BL42" s="15">
        <v>53.6</v>
      </c>
      <c r="BM42" s="15">
        <v>5.07</v>
      </c>
    </row>
    <row r="43" spans="1:65" ht="15" customHeight="1" thickBot="1">
      <c r="A43" s="56" t="s">
        <v>793</v>
      </c>
      <c r="B43" s="54" t="s">
        <v>252</v>
      </c>
      <c r="C43" s="54">
        <v>2024</v>
      </c>
      <c r="D43" s="56">
        <v>2.4900000000000002</v>
      </c>
      <c r="E43" s="56">
        <v>3</v>
      </c>
      <c r="F43" s="56">
        <v>53</v>
      </c>
      <c r="G43" s="56">
        <v>0.55000000000000004</v>
      </c>
      <c r="H43" s="56">
        <v>27.6</v>
      </c>
      <c r="I43" s="56">
        <v>45</v>
      </c>
      <c r="J43" s="56">
        <v>3.16</v>
      </c>
      <c r="K43" s="56">
        <v>0.19600000000000001</v>
      </c>
      <c r="L43" s="56">
        <v>10</v>
      </c>
      <c r="M43" s="56">
        <v>20</v>
      </c>
      <c r="N43" s="56">
        <v>1.1599999999999999</v>
      </c>
      <c r="O43" s="56">
        <v>3.1E-2</v>
      </c>
      <c r="P43" s="56">
        <v>0.02</v>
      </c>
      <c r="Q43" s="56">
        <v>0.186</v>
      </c>
      <c r="R43" s="56">
        <v>24</v>
      </c>
      <c r="S43" s="56">
        <v>18</v>
      </c>
      <c r="T43" s="56">
        <v>0.193</v>
      </c>
      <c r="U43" s="56">
        <v>0.01</v>
      </c>
      <c r="V43" s="56" t="s">
        <v>183</v>
      </c>
      <c r="W43" s="56" t="s">
        <v>183</v>
      </c>
      <c r="X43" s="56">
        <v>0.22</v>
      </c>
      <c r="Y43" s="56">
        <v>0.11</v>
      </c>
      <c r="Z43" s="56">
        <v>0.02</v>
      </c>
      <c r="AA43" s="56">
        <v>8.43</v>
      </c>
      <c r="AB43" s="56">
        <v>1.42</v>
      </c>
      <c r="AC43" s="56">
        <v>16.5</v>
      </c>
      <c r="AD43" s="56">
        <v>0.83</v>
      </c>
      <c r="AE43" s="56">
        <v>0.39</v>
      </c>
      <c r="AF43" s="56">
        <v>0.28000000000000003</v>
      </c>
      <c r="AG43" s="56">
        <v>4.4800000000000004</v>
      </c>
      <c r="AH43" s="56">
        <v>1.33</v>
      </c>
      <c r="AI43" s="56">
        <v>0.01</v>
      </c>
      <c r="AJ43" s="56">
        <v>0.08</v>
      </c>
      <c r="AK43" s="56" t="s">
        <v>183</v>
      </c>
      <c r="AL43" s="56">
        <v>0.14000000000000001</v>
      </c>
      <c r="AM43" s="56">
        <v>1.03</v>
      </c>
      <c r="AN43" s="56">
        <v>0.64</v>
      </c>
      <c r="AO43" s="56">
        <v>8.2100000000000009</v>
      </c>
      <c r="AP43" s="56">
        <v>29.3</v>
      </c>
      <c r="AQ43" s="56">
        <v>0.107</v>
      </c>
      <c r="AR43" s="56">
        <v>1.85</v>
      </c>
      <c r="AS43" s="56">
        <v>1.55</v>
      </c>
      <c r="AT43" s="56">
        <v>3.87</v>
      </c>
      <c r="AU43" s="56">
        <v>7.37</v>
      </c>
      <c r="AV43" s="56">
        <v>2.11</v>
      </c>
      <c r="AW43" s="56">
        <v>26.1</v>
      </c>
      <c r="AX43" s="56">
        <v>0.02</v>
      </c>
      <c r="AY43" s="56">
        <v>2.5</v>
      </c>
      <c r="AZ43" s="56" t="s">
        <v>174</v>
      </c>
      <c r="BA43" s="56">
        <v>1.51</v>
      </c>
      <c r="BB43" s="56">
        <v>2.1</v>
      </c>
      <c r="BC43" s="56" t="s">
        <v>183</v>
      </c>
      <c r="BD43" s="56">
        <v>0.14000000000000001</v>
      </c>
      <c r="BE43" s="56">
        <v>0.02</v>
      </c>
      <c r="BF43" s="56">
        <v>4.9400000000000004</v>
      </c>
      <c r="BG43" s="56">
        <v>0.6</v>
      </c>
      <c r="BH43" s="56">
        <v>31.2</v>
      </c>
      <c r="BI43" s="56">
        <v>0.2</v>
      </c>
      <c r="BJ43" s="56">
        <v>3.75</v>
      </c>
      <c r="BK43" s="56">
        <v>0.32</v>
      </c>
      <c r="BL43" s="56">
        <v>41.9</v>
      </c>
      <c r="BM43" s="56">
        <v>4.82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9142D-BF7D-4AA1-8358-BE597DBD59D1}">
  <dimension ref="A1:CE24"/>
  <sheetViews>
    <sheetView workbookViewId="0">
      <selection activeCell="E16" sqref="E16"/>
    </sheetView>
  </sheetViews>
  <sheetFormatPr defaultColWidth="9" defaultRowHeight="13.8"/>
  <cols>
    <col min="1" max="1" width="24.25" style="28" customWidth="1"/>
    <col min="2" max="2" width="32.125" style="63" customWidth="1"/>
    <col min="3" max="3" width="16.125" style="63" bestFit="1" customWidth="1"/>
    <col min="4" max="4" width="21.75" style="58" customWidth="1"/>
    <col min="5" max="6" width="20.75" style="58" customWidth="1"/>
    <col min="7" max="7" width="20.75" style="63" customWidth="1"/>
    <col min="8" max="11" width="20.75" style="58" customWidth="1"/>
    <col min="12" max="12" width="20.75" style="63" customWidth="1"/>
    <col min="13" max="16" width="20.75" style="58" customWidth="1"/>
    <col min="17" max="17" width="20.75" style="67" customWidth="1"/>
    <col min="18" max="18" width="20.75" style="63" customWidth="1"/>
    <col min="19" max="20" width="20.75" style="58" customWidth="1"/>
    <col min="21" max="21" width="20.75" style="67" customWidth="1"/>
    <col min="22" max="22" width="20.75" style="63" customWidth="1"/>
    <col min="23" max="23" width="20.75" style="67" customWidth="1"/>
    <col min="24" max="24" width="20.75" style="63" customWidth="1"/>
    <col min="25" max="25" width="20.75" style="67" customWidth="1"/>
    <col min="26" max="28" width="20.75" style="58" customWidth="1"/>
    <col min="29" max="29" width="20.75" style="63" customWidth="1"/>
    <col min="30" max="30" width="20.75" style="58" customWidth="1"/>
    <col min="31" max="33" width="20.75" style="63" customWidth="1"/>
    <col min="34" max="34" width="20.75" style="58" customWidth="1"/>
    <col min="35" max="35" width="20.75" style="67" customWidth="1"/>
    <col min="36" max="37" width="20.75" style="58" customWidth="1"/>
    <col min="38" max="38" width="20.75" style="67" customWidth="1"/>
    <col min="39" max="39" width="20.75" style="63" customWidth="1"/>
    <col min="40" max="40" width="20.75" style="67" customWidth="1"/>
    <col min="41" max="41" width="20.75" style="20" customWidth="1"/>
    <col min="42" max="42" width="20.75" style="68" customWidth="1"/>
    <col min="43" max="43" width="20.75" style="20" customWidth="1"/>
    <col min="44" max="44" width="20.75" style="68" customWidth="1"/>
    <col min="45" max="46" width="20.75" style="21" customWidth="1"/>
    <col min="47" max="47" width="20.75" style="68" customWidth="1"/>
    <col min="48" max="48" width="20.75" style="20" customWidth="1"/>
    <col min="49" max="49" width="20.75" style="21" customWidth="1"/>
    <col min="50" max="55" width="20.75" style="68" customWidth="1"/>
    <col min="56" max="56" width="20.75" style="21" customWidth="1"/>
    <col min="57" max="59" width="20.75" style="68" customWidth="1"/>
    <col min="60" max="61" width="20.75" style="21" customWidth="1"/>
    <col min="62" max="74" width="20.75" style="12" customWidth="1"/>
    <col min="75" max="16384" width="9" style="12"/>
  </cols>
  <sheetData>
    <row r="1" spans="1:83" ht="21" customHeight="1">
      <c r="A1" s="135" t="s">
        <v>571</v>
      </c>
    </row>
    <row r="2" spans="1:83" s="11" customFormat="1" ht="15" customHeight="1" thickBot="1">
      <c r="A2" s="131" t="s">
        <v>40</v>
      </c>
      <c r="B2" s="52" t="s">
        <v>48</v>
      </c>
      <c r="C2" s="52" t="s">
        <v>799</v>
      </c>
      <c r="D2" s="52" t="s">
        <v>663</v>
      </c>
      <c r="E2" s="52" t="s">
        <v>474</v>
      </c>
      <c r="F2" s="52" t="s">
        <v>240</v>
      </c>
      <c r="G2" s="52" t="s">
        <v>239</v>
      </c>
      <c r="H2" s="52" t="s">
        <v>238</v>
      </c>
      <c r="I2" s="52" t="s">
        <v>475</v>
      </c>
      <c r="J2" s="52" t="s">
        <v>237</v>
      </c>
      <c r="K2" s="52" t="s">
        <v>236</v>
      </c>
      <c r="L2" s="52" t="s">
        <v>654</v>
      </c>
      <c r="M2" s="52" t="s">
        <v>476</v>
      </c>
      <c r="N2" s="52" t="s">
        <v>655</v>
      </c>
      <c r="O2" s="52" t="s">
        <v>477</v>
      </c>
      <c r="P2" s="52" t="s">
        <v>235</v>
      </c>
      <c r="Q2" s="52" t="s">
        <v>234</v>
      </c>
      <c r="R2" s="52" t="s">
        <v>233</v>
      </c>
      <c r="S2" s="52" t="s">
        <v>480</v>
      </c>
      <c r="T2" s="52" t="s">
        <v>232</v>
      </c>
      <c r="U2" s="52" t="s">
        <v>479</v>
      </c>
      <c r="V2" s="52" t="s">
        <v>656</v>
      </c>
      <c r="W2" s="52" t="s">
        <v>478</v>
      </c>
      <c r="X2" s="52" t="s">
        <v>657</v>
      </c>
      <c r="Y2" s="52" t="s">
        <v>481</v>
      </c>
      <c r="Z2" s="52" t="s">
        <v>231</v>
      </c>
      <c r="AA2" s="52" t="s">
        <v>230</v>
      </c>
      <c r="AB2" s="52" t="s">
        <v>658</v>
      </c>
      <c r="AC2" s="52" t="s">
        <v>482</v>
      </c>
      <c r="AD2" s="52" t="s">
        <v>229</v>
      </c>
      <c r="AE2" s="52" t="s">
        <v>228</v>
      </c>
      <c r="AF2" s="52" t="s">
        <v>227</v>
      </c>
      <c r="AG2" s="52" t="s">
        <v>226</v>
      </c>
      <c r="AH2" s="52" t="s">
        <v>225</v>
      </c>
      <c r="AI2" s="52" t="s">
        <v>224</v>
      </c>
      <c r="AJ2" s="52" t="s">
        <v>223</v>
      </c>
      <c r="AK2" s="52" t="s">
        <v>222</v>
      </c>
      <c r="AL2" s="52" t="s">
        <v>221</v>
      </c>
      <c r="AM2" s="52" t="s">
        <v>220</v>
      </c>
      <c r="AN2" s="52" t="s">
        <v>219</v>
      </c>
      <c r="AO2" s="52" t="s">
        <v>218</v>
      </c>
      <c r="AP2" s="52" t="s">
        <v>217</v>
      </c>
      <c r="AQ2" s="52" t="s">
        <v>216</v>
      </c>
      <c r="AR2" s="52" t="s">
        <v>215</v>
      </c>
      <c r="AS2" s="52" t="s">
        <v>214</v>
      </c>
      <c r="AT2" s="52" t="s">
        <v>213</v>
      </c>
      <c r="AU2" s="52" t="s">
        <v>212</v>
      </c>
      <c r="AV2" s="52" t="s">
        <v>211</v>
      </c>
      <c r="AW2" s="52" t="s">
        <v>210</v>
      </c>
      <c r="AX2" s="52" t="s">
        <v>209</v>
      </c>
      <c r="AY2" s="52" t="s">
        <v>208</v>
      </c>
      <c r="AZ2" s="52" t="s">
        <v>207</v>
      </c>
      <c r="BA2" s="52" t="s">
        <v>206</v>
      </c>
      <c r="BB2" s="52" t="s">
        <v>205</v>
      </c>
      <c r="BC2" s="52" t="s">
        <v>204</v>
      </c>
      <c r="BD2" s="52" t="s">
        <v>203</v>
      </c>
      <c r="BE2" s="52" t="s">
        <v>202</v>
      </c>
      <c r="BF2" s="52" t="s">
        <v>201</v>
      </c>
      <c r="BG2" s="52" t="s">
        <v>200</v>
      </c>
      <c r="BH2" s="52" t="s">
        <v>199</v>
      </c>
      <c r="BI2" s="52" t="s">
        <v>198</v>
      </c>
      <c r="BJ2" s="52" t="s">
        <v>197</v>
      </c>
      <c r="BK2" s="52" t="s">
        <v>196</v>
      </c>
      <c r="BL2" s="52" t="s">
        <v>195</v>
      </c>
      <c r="BM2" s="52" t="s">
        <v>194</v>
      </c>
      <c r="BN2" s="52" t="s">
        <v>193</v>
      </c>
      <c r="BO2" s="52" t="s">
        <v>192</v>
      </c>
      <c r="BP2" s="52" t="s">
        <v>191</v>
      </c>
      <c r="BQ2" s="52" t="s">
        <v>190</v>
      </c>
      <c r="BR2" s="52" t="s">
        <v>189</v>
      </c>
      <c r="BS2" s="52" t="s">
        <v>188</v>
      </c>
      <c r="BT2" s="52" t="s">
        <v>187</v>
      </c>
      <c r="BU2" s="52" t="s">
        <v>186</v>
      </c>
      <c r="BV2" s="52" t="s">
        <v>185</v>
      </c>
    </row>
    <row r="3" spans="1:83" s="87" customFormat="1" ht="15" customHeight="1">
      <c r="A3" s="223" t="s">
        <v>244</v>
      </c>
      <c r="B3" s="95" t="s">
        <v>69</v>
      </c>
      <c r="C3" s="95"/>
      <c r="D3" s="96" t="s">
        <v>179</v>
      </c>
      <c r="E3" s="97">
        <v>0.748</v>
      </c>
      <c r="F3" s="224">
        <v>0.71666666666666667</v>
      </c>
      <c r="G3" s="97">
        <v>55</v>
      </c>
      <c r="H3" s="96" t="s">
        <v>179</v>
      </c>
      <c r="I3" s="98">
        <v>0.6</v>
      </c>
      <c r="J3" s="97">
        <v>27.3</v>
      </c>
      <c r="K3" s="99">
        <v>25</v>
      </c>
      <c r="L3" s="96" t="s">
        <v>179</v>
      </c>
      <c r="M3" s="97">
        <v>1.45</v>
      </c>
      <c r="N3" s="96" t="s">
        <v>179</v>
      </c>
      <c r="O3" s="97">
        <v>0.109</v>
      </c>
      <c r="P3" s="225">
        <v>15.459998839714434</v>
      </c>
      <c r="Q3" s="97">
        <v>6.78</v>
      </c>
      <c r="R3" s="96" t="s">
        <v>179</v>
      </c>
      <c r="S3" s="226">
        <v>0.4593381269479167</v>
      </c>
      <c r="T3" s="96" t="s">
        <v>179</v>
      </c>
      <c r="U3" s="227">
        <v>2.5011580988378586E-2</v>
      </c>
      <c r="V3" s="96" t="s">
        <v>179</v>
      </c>
      <c r="W3" s="227">
        <v>7.6812336820929097E-2</v>
      </c>
      <c r="X3" s="96" t="s">
        <v>179</v>
      </c>
      <c r="Y3" s="227">
        <v>5.339283152235591E-2</v>
      </c>
      <c r="Z3" s="227" t="s">
        <v>483</v>
      </c>
      <c r="AA3" s="24">
        <v>26.888955758109041</v>
      </c>
      <c r="AB3" s="96" t="s">
        <v>179</v>
      </c>
      <c r="AC3" s="226">
        <v>6.545380672222223E-2</v>
      </c>
      <c r="AD3" s="227">
        <v>2.4576476190476194E-2</v>
      </c>
      <c r="AE3" s="71">
        <v>0.71666666666666667</v>
      </c>
      <c r="AF3" s="71">
        <v>1.1787363162303495</v>
      </c>
      <c r="AG3" s="71">
        <v>0.16797978378518014</v>
      </c>
      <c r="AH3" s="227">
        <v>2.7502404355786738E-2</v>
      </c>
      <c r="AI3" s="227">
        <v>3.6161309079323647E-2</v>
      </c>
      <c r="AJ3" s="71">
        <v>5.8288299294999808</v>
      </c>
      <c r="AK3" s="71">
        <v>0.3595371107632262</v>
      </c>
      <c r="AL3" s="24">
        <v>23.357998018518522</v>
      </c>
      <c r="AM3" s="96" t="s">
        <v>179</v>
      </c>
      <c r="AN3" s="96" t="s">
        <v>179</v>
      </c>
      <c r="AO3" s="96" t="s">
        <v>179</v>
      </c>
      <c r="AP3" s="71">
        <v>2.9883178878254819</v>
      </c>
      <c r="AQ3" s="71">
        <v>1.6422222163394098</v>
      </c>
      <c r="AR3" s="227">
        <v>6.0833553902532374E-2</v>
      </c>
      <c r="AS3" s="96" t="s">
        <v>179</v>
      </c>
      <c r="AT3" s="96" t="s">
        <v>179</v>
      </c>
      <c r="AU3" s="71">
        <v>0.2031825771000372</v>
      </c>
      <c r="AV3" s="71">
        <v>0.65577838666053256</v>
      </c>
      <c r="AW3" s="96" t="s">
        <v>179</v>
      </c>
      <c r="AX3" s="24">
        <v>13.162345738623264</v>
      </c>
      <c r="AY3" s="24">
        <v>16.304563785918834</v>
      </c>
      <c r="AZ3" s="96" t="s">
        <v>179</v>
      </c>
      <c r="BA3" s="96" t="s">
        <v>179</v>
      </c>
      <c r="BB3" s="96" t="s">
        <v>179</v>
      </c>
      <c r="BC3" s="96" t="s">
        <v>179</v>
      </c>
      <c r="BD3" s="71">
        <v>2.0204453863241496</v>
      </c>
      <c r="BE3" s="71">
        <v>3.7507082970782735</v>
      </c>
      <c r="BF3" s="71">
        <v>6.1136140184689554</v>
      </c>
      <c r="BG3" s="227">
        <v>6.8134303703703714E-2</v>
      </c>
      <c r="BH3" s="71">
        <v>2.779910000734704</v>
      </c>
      <c r="BI3" s="71" t="s">
        <v>385</v>
      </c>
      <c r="BJ3" s="71">
        <v>2.1107502818375998</v>
      </c>
      <c r="BK3" s="71">
        <v>0.39731472275021701</v>
      </c>
      <c r="BL3" s="96" t="s">
        <v>179</v>
      </c>
      <c r="BM3" s="71">
        <v>0.20289569929105797</v>
      </c>
      <c r="BN3" s="96" t="s">
        <v>179</v>
      </c>
      <c r="BO3" s="71">
        <v>2.8721409668385882</v>
      </c>
      <c r="BP3" s="71">
        <v>0.43310273537686639</v>
      </c>
      <c r="BQ3" s="24">
        <v>22.059192708333335</v>
      </c>
      <c r="BR3" s="227">
        <v>7.2783642274051014E-2</v>
      </c>
      <c r="BS3" s="71">
        <v>5.0581044283499752</v>
      </c>
      <c r="BT3" s="71">
        <v>0.47724557079550267</v>
      </c>
      <c r="BU3" s="24">
        <v>20.671071306260945</v>
      </c>
      <c r="BV3" s="71">
        <v>5.6621646950502598</v>
      </c>
    </row>
    <row r="4" spans="1:83" s="11" customFormat="1" ht="15" customHeight="1">
      <c r="A4" s="53" t="s">
        <v>242</v>
      </c>
      <c r="B4" s="53" t="s">
        <v>243</v>
      </c>
      <c r="C4" s="53">
        <v>2023</v>
      </c>
      <c r="D4" s="53">
        <v>1.26</v>
      </c>
      <c r="E4" s="22">
        <f>(D4*0.529261188101333)</f>
        <v>0.6668690970076796</v>
      </c>
      <c r="F4" s="53" t="s">
        <v>184</v>
      </c>
      <c r="G4" s="53">
        <v>46</v>
      </c>
      <c r="H4" s="53">
        <v>0.79</v>
      </c>
      <c r="I4" s="22">
        <f>(H4*0.714695864614726)</f>
        <v>0.56460973304563356</v>
      </c>
      <c r="J4" s="53">
        <v>20.9</v>
      </c>
      <c r="K4" s="53">
        <v>25</v>
      </c>
      <c r="L4" s="53">
        <v>1.98</v>
      </c>
      <c r="M4" s="22">
        <f>(L4*0.699430761427042)</f>
        <v>1.384872907625543</v>
      </c>
      <c r="N4" s="53">
        <v>0.11600000000000001</v>
      </c>
      <c r="O4" s="22">
        <f>(N4*0.830150220287701)</f>
        <v>9.6297425553373325E-2</v>
      </c>
      <c r="P4" s="53">
        <v>11</v>
      </c>
      <c r="Q4" s="53">
        <v>5</v>
      </c>
      <c r="R4" s="53">
        <v>0.73</v>
      </c>
      <c r="S4" s="22">
        <f>(R4*0.603041881699087)</f>
        <v>0.44022057364033351</v>
      </c>
      <c r="T4" s="53">
        <v>3.1E-2</v>
      </c>
      <c r="U4" s="93">
        <f>(T4*0.774461846427111)</f>
        <v>2.4008317239240441E-2</v>
      </c>
      <c r="V4" s="53">
        <v>0.09</v>
      </c>
      <c r="W4" s="22">
        <f>(V4*0.741864179802836)</f>
        <v>6.676777618225524E-2</v>
      </c>
      <c r="X4" s="53">
        <v>0.13900000000000001</v>
      </c>
      <c r="Y4" s="22">
        <f>(X4*0.436428707298)</f>
        <v>6.0663590314422006E-2</v>
      </c>
      <c r="Z4" s="53">
        <v>48</v>
      </c>
      <c r="AA4" s="53">
        <v>18</v>
      </c>
      <c r="AB4" s="53">
        <v>9.9000000000000005E-2</v>
      </c>
      <c r="AC4" s="93">
        <f>(AB4*0.599348901270895)</f>
        <v>5.9335541225818612E-2</v>
      </c>
      <c r="AD4" s="53">
        <v>0.03</v>
      </c>
      <c r="AE4" s="53">
        <v>2.8</v>
      </c>
      <c r="AF4" s="53">
        <v>0.02</v>
      </c>
      <c r="AG4" s="53">
        <v>0.13</v>
      </c>
      <c r="AH4" s="53">
        <v>0.04</v>
      </c>
      <c r="AI4" s="53">
        <v>0.03</v>
      </c>
      <c r="AJ4" s="53">
        <v>4.22</v>
      </c>
      <c r="AK4" s="53">
        <v>0.26</v>
      </c>
      <c r="AL4" s="53">
        <v>19.399999999999999</v>
      </c>
      <c r="AM4" s="53">
        <v>0.85</v>
      </c>
      <c r="AN4" s="53">
        <v>0.39</v>
      </c>
      <c r="AO4" s="53">
        <v>0.32</v>
      </c>
      <c r="AP4" s="53">
        <v>1.58</v>
      </c>
      <c r="AQ4" s="53">
        <v>1.38</v>
      </c>
      <c r="AR4" s="53" t="s">
        <v>183</v>
      </c>
      <c r="AS4" s="53">
        <v>0.12</v>
      </c>
      <c r="AT4" s="53" t="s">
        <v>183</v>
      </c>
      <c r="AU4" s="53">
        <v>0.14000000000000001</v>
      </c>
      <c r="AV4" s="53">
        <v>0.63</v>
      </c>
      <c r="AW4" s="53">
        <v>0.16</v>
      </c>
      <c r="AX4" s="53">
        <v>8.89</v>
      </c>
      <c r="AY4" s="53">
        <v>14.1</v>
      </c>
      <c r="AZ4" s="53">
        <v>2.5999999999999999E-2</v>
      </c>
      <c r="BA4" s="53">
        <v>0.50900000000000001</v>
      </c>
      <c r="BB4" s="53">
        <v>0.377</v>
      </c>
      <c r="BC4" s="53">
        <v>0.94</v>
      </c>
      <c r="BD4" s="53">
        <v>1.85</v>
      </c>
      <c r="BE4" s="53">
        <v>2.48</v>
      </c>
      <c r="BF4" s="53">
        <v>5.23</v>
      </c>
      <c r="BG4" s="53">
        <v>7.0000000000000007E-2</v>
      </c>
      <c r="BH4" s="53">
        <v>1.6</v>
      </c>
      <c r="BI4" s="53">
        <v>6.1</v>
      </c>
      <c r="BJ4" s="53">
        <v>1.4</v>
      </c>
      <c r="BK4" s="53">
        <v>0.3</v>
      </c>
      <c r="BL4" s="53" t="s">
        <v>183</v>
      </c>
      <c r="BM4" s="53">
        <v>0.13</v>
      </c>
      <c r="BN4" s="53" t="s">
        <v>183</v>
      </c>
      <c r="BO4" s="53">
        <v>2.0299999999999998</v>
      </c>
      <c r="BP4" s="53">
        <v>0.35</v>
      </c>
      <c r="BQ4" s="53">
        <v>16.2</v>
      </c>
      <c r="BR4" s="53" t="s">
        <v>174</v>
      </c>
      <c r="BS4" s="53">
        <v>3.48</v>
      </c>
      <c r="BT4" s="53">
        <v>0.3</v>
      </c>
      <c r="BU4" s="53">
        <v>21.2</v>
      </c>
      <c r="BV4" s="53">
        <v>4.05</v>
      </c>
    </row>
    <row r="5" spans="1:83" s="11" customFormat="1" ht="15" customHeight="1">
      <c r="A5" s="169" t="s">
        <v>245</v>
      </c>
      <c r="B5" s="169" t="s">
        <v>243</v>
      </c>
      <c r="C5" s="169">
        <v>2023</v>
      </c>
      <c r="D5" s="169">
        <v>1.2</v>
      </c>
      <c r="E5" s="230">
        <f>(D5*0.529261188101333)</f>
        <v>0.63511342572159968</v>
      </c>
      <c r="F5" s="169">
        <v>1</v>
      </c>
      <c r="G5" s="169">
        <v>45</v>
      </c>
      <c r="H5" s="169">
        <v>0.77</v>
      </c>
      <c r="I5" s="230">
        <f>(H5*0.714695864614726)</f>
        <v>0.55031581575333899</v>
      </c>
      <c r="J5" s="169">
        <v>20.2</v>
      </c>
      <c r="K5" s="169">
        <v>23</v>
      </c>
      <c r="L5" s="169">
        <v>1.88</v>
      </c>
      <c r="M5" s="230">
        <f>(L5*0.699430761427042)</f>
        <v>1.3149298314828388</v>
      </c>
      <c r="N5" s="169">
        <v>0.113</v>
      </c>
      <c r="O5" s="230">
        <f>(N5*0.830150220287701)</f>
        <v>9.380697489251022E-2</v>
      </c>
      <c r="P5" s="169">
        <v>12</v>
      </c>
      <c r="Q5" s="169">
        <v>5</v>
      </c>
      <c r="R5" s="169">
        <v>0.72</v>
      </c>
      <c r="S5" s="230">
        <f>(R5*0.603041881699087)</f>
        <v>0.43419015482334261</v>
      </c>
      <c r="T5" s="169">
        <v>0.03</v>
      </c>
      <c r="U5" s="231">
        <f>(T5*0.774461846427111)</f>
        <v>2.3233855392813328E-2</v>
      </c>
      <c r="V5" s="169">
        <v>0.09</v>
      </c>
      <c r="W5" s="230">
        <f>(V5*0.741864179802836)</f>
        <v>6.676777618225524E-2</v>
      </c>
      <c r="X5" s="169">
        <v>0.13400000000000001</v>
      </c>
      <c r="Y5" s="230">
        <f>(X5*0.436428707298)</f>
        <v>5.8481446777932003E-2</v>
      </c>
      <c r="Z5" s="169">
        <v>48</v>
      </c>
      <c r="AA5" s="169">
        <v>17</v>
      </c>
      <c r="AB5" s="169">
        <v>9.0999999999999998E-2</v>
      </c>
      <c r="AC5" s="231">
        <f>(AB5*0.599348901270895)</f>
        <v>5.4540750015651444E-2</v>
      </c>
      <c r="AD5" s="169">
        <v>0.02</v>
      </c>
      <c r="AE5" s="169">
        <v>2.27</v>
      </c>
      <c r="AF5" s="169">
        <v>0.01</v>
      </c>
      <c r="AG5" s="169">
        <v>0.12</v>
      </c>
      <c r="AH5" s="169">
        <v>0.1</v>
      </c>
      <c r="AI5" s="169">
        <v>0.04</v>
      </c>
      <c r="AJ5" s="169">
        <v>4.0199999999999996</v>
      </c>
      <c r="AK5" s="169">
        <v>0.24</v>
      </c>
      <c r="AL5" s="169">
        <v>18.5</v>
      </c>
      <c r="AM5" s="169">
        <v>0.76</v>
      </c>
      <c r="AN5" s="169">
        <v>0.36</v>
      </c>
      <c r="AO5" s="169">
        <v>0.3</v>
      </c>
      <c r="AP5" s="169">
        <v>1.49</v>
      </c>
      <c r="AQ5" s="169">
        <v>1.18</v>
      </c>
      <c r="AR5" s="169" t="s">
        <v>183</v>
      </c>
      <c r="AS5" s="169">
        <v>0.11</v>
      </c>
      <c r="AT5" s="169" t="s">
        <v>183</v>
      </c>
      <c r="AU5" s="169">
        <v>0.13</v>
      </c>
      <c r="AV5" s="169">
        <v>0.65</v>
      </c>
      <c r="AW5" s="169">
        <v>0.14000000000000001</v>
      </c>
      <c r="AX5" s="169">
        <v>8.4</v>
      </c>
      <c r="AY5" s="169">
        <v>13.3</v>
      </c>
      <c r="AZ5" s="169">
        <v>2.8000000000000001E-2</v>
      </c>
      <c r="BA5" s="169">
        <v>0.55100000000000005</v>
      </c>
      <c r="BB5" s="169">
        <v>0.39800000000000002</v>
      </c>
      <c r="BC5" s="169">
        <v>1.01</v>
      </c>
      <c r="BD5" s="169">
        <v>1.98</v>
      </c>
      <c r="BE5" s="169">
        <v>2.37</v>
      </c>
      <c r="BF5" s="169">
        <v>5.01</v>
      </c>
      <c r="BG5" s="169">
        <v>0.06</v>
      </c>
      <c r="BH5" s="169">
        <v>1.5</v>
      </c>
      <c r="BI5" s="169">
        <v>4.2</v>
      </c>
      <c r="BJ5" s="169">
        <v>1.32</v>
      </c>
      <c r="BK5" s="169">
        <v>0.26</v>
      </c>
      <c r="BL5" s="169" t="s">
        <v>183</v>
      </c>
      <c r="BM5" s="169">
        <v>0.12</v>
      </c>
      <c r="BN5" s="169" t="s">
        <v>183</v>
      </c>
      <c r="BO5" s="169">
        <v>2.12</v>
      </c>
      <c r="BP5" s="169">
        <v>0.55000000000000004</v>
      </c>
      <c r="BQ5" s="169">
        <v>14.5</v>
      </c>
      <c r="BR5" s="169" t="s">
        <v>174</v>
      </c>
      <c r="BS5" s="169">
        <v>3.34</v>
      </c>
      <c r="BT5" s="169">
        <v>0.28999999999999998</v>
      </c>
      <c r="BU5" s="169">
        <v>20.399999999999999</v>
      </c>
      <c r="BV5" s="169">
        <v>3.93</v>
      </c>
    </row>
    <row r="6" spans="1:83" s="11" customFormat="1" ht="15" customHeight="1">
      <c r="A6" s="15" t="s">
        <v>789</v>
      </c>
      <c r="B6" s="53" t="s">
        <v>243</v>
      </c>
      <c r="C6" s="53">
        <v>2024</v>
      </c>
      <c r="D6" s="15">
        <v>1.27</v>
      </c>
      <c r="E6" s="22">
        <f t="shared" ref="E6:E7" si="0">(D6*0.529261188101333)</f>
        <v>0.67216170888869298</v>
      </c>
      <c r="F6" s="15">
        <v>2</v>
      </c>
      <c r="G6" s="15">
        <v>47</v>
      </c>
      <c r="H6" s="15">
        <v>0.82</v>
      </c>
      <c r="I6" s="22">
        <f>(H6*0.714695864614726)</f>
        <v>0.58605060898407524</v>
      </c>
      <c r="J6" s="15">
        <v>20.5</v>
      </c>
      <c r="K6" s="15">
        <v>24</v>
      </c>
      <c r="L6" s="15">
        <v>1.98</v>
      </c>
      <c r="M6" s="22">
        <f t="shared" ref="M6:M7" si="1">(L6*0.699430761427042)</f>
        <v>1.384872907625543</v>
      </c>
      <c r="N6" s="15">
        <v>0.121</v>
      </c>
      <c r="O6" s="22">
        <f t="shared" ref="O6:O7" si="2">(N6*0.830150220287701)</f>
        <v>0.10044817665481182</v>
      </c>
      <c r="P6" s="15">
        <v>12</v>
      </c>
      <c r="Q6" s="15">
        <v>8</v>
      </c>
      <c r="R6" s="15">
        <v>0.746</v>
      </c>
      <c r="S6" s="22">
        <f t="shared" ref="S6:S7" si="3">(R6*0.603041881699087)</f>
        <v>0.44986924374751891</v>
      </c>
      <c r="T6" s="15">
        <v>2.9000000000000001E-2</v>
      </c>
      <c r="U6" s="93">
        <f t="shared" ref="U6:U7" si="4">(T6*0.774461846427111)</f>
        <v>2.2459393546386222E-2</v>
      </c>
      <c r="V6" s="15">
        <v>0.09</v>
      </c>
      <c r="W6" s="22">
        <f t="shared" ref="W6:W7" si="5">(V6*0.741864179802836)</f>
        <v>6.676777618225524E-2</v>
      </c>
      <c r="X6" s="15">
        <v>0.13400000000000001</v>
      </c>
      <c r="Y6" s="22">
        <f t="shared" ref="Y6:Y7" si="6">(X6*0.436428707298)</f>
        <v>5.8481446777932003E-2</v>
      </c>
      <c r="Z6" s="15">
        <v>62</v>
      </c>
      <c r="AA6" s="15">
        <v>22</v>
      </c>
      <c r="AB6" s="15">
        <v>0.10100000000000001</v>
      </c>
      <c r="AC6" s="93">
        <f t="shared" ref="AC6:AC7" si="7">(AB6*0.599348901270895)</f>
        <v>6.0534239028360401E-2</v>
      </c>
      <c r="AD6" s="15">
        <v>0.02</v>
      </c>
      <c r="AE6" s="15" t="s">
        <v>183</v>
      </c>
      <c r="AF6" s="15" t="s">
        <v>183</v>
      </c>
      <c r="AG6" s="15">
        <v>0.14000000000000001</v>
      </c>
      <c r="AH6" s="15">
        <v>0.04</v>
      </c>
      <c r="AI6" s="15">
        <v>0.04</v>
      </c>
      <c r="AJ6" s="15">
        <v>4.9800000000000004</v>
      </c>
      <c r="AK6" s="15">
        <v>0.28000000000000003</v>
      </c>
      <c r="AL6" s="15">
        <v>20.6</v>
      </c>
      <c r="AM6" s="15">
        <v>0.9</v>
      </c>
      <c r="AN6" s="15">
        <v>0.45</v>
      </c>
      <c r="AO6" s="15">
        <v>0.37</v>
      </c>
      <c r="AP6" s="15">
        <v>2.2000000000000002</v>
      </c>
      <c r="AQ6" s="15">
        <v>1.47</v>
      </c>
      <c r="AR6" s="15" t="s">
        <v>183</v>
      </c>
      <c r="AS6" s="15">
        <v>0.11</v>
      </c>
      <c r="AT6" s="15" t="s">
        <v>183</v>
      </c>
      <c r="AU6" s="15">
        <v>0.15</v>
      </c>
      <c r="AV6" s="15">
        <v>0.67</v>
      </c>
      <c r="AW6" s="15">
        <v>0.28999999999999998</v>
      </c>
      <c r="AX6" s="15">
        <v>10.5</v>
      </c>
      <c r="AY6" s="15">
        <v>14.8</v>
      </c>
      <c r="AZ6" s="15">
        <v>2.5000000000000001E-2</v>
      </c>
      <c r="BA6" s="15">
        <v>0.47499999999999998</v>
      </c>
      <c r="BB6" s="15">
        <v>0.36299999999999999</v>
      </c>
      <c r="BC6" s="15">
        <v>0.93300000000000005</v>
      </c>
      <c r="BD6" s="15">
        <v>1.8</v>
      </c>
      <c r="BE6" s="15">
        <v>2.76</v>
      </c>
      <c r="BF6" s="15">
        <v>5.86</v>
      </c>
      <c r="BG6" s="15">
        <v>0.03</v>
      </c>
      <c r="BH6" s="15">
        <v>2</v>
      </c>
      <c r="BI6" s="15" t="s">
        <v>174</v>
      </c>
      <c r="BJ6" s="15">
        <v>1.77</v>
      </c>
      <c r="BK6" s="15">
        <v>0.36</v>
      </c>
      <c r="BL6" s="15" t="s">
        <v>183</v>
      </c>
      <c r="BM6" s="15">
        <v>0.15</v>
      </c>
      <c r="BN6" s="15" t="s">
        <v>183</v>
      </c>
      <c r="BO6" s="15">
        <v>2.17</v>
      </c>
      <c r="BP6" s="15">
        <v>0.39</v>
      </c>
      <c r="BQ6" s="15">
        <v>13</v>
      </c>
      <c r="BR6" s="15" t="s">
        <v>174</v>
      </c>
      <c r="BS6" s="15">
        <v>4.41</v>
      </c>
      <c r="BT6" s="15">
        <v>0.38</v>
      </c>
      <c r="BU6" s="15">
        <v>22.6</v>
      </c>
      <c r="BV6" s="15">
        <v>4.72</v>
      </c>
      <c r="BW6" s="53"/>
      <c r="BX6" s="53"/>
      <c r="BY6" s="53"/>
      <c r="BZ6" s="53"/>
      <c r="CA6" s="53"/>
      <c r="CB6" s="53"/>
      <c r="CC6" s="53"/>
      <c r="CD6" s="53"/>
      <c r="CE6" s="53"/>
    </row>
    <row r="7" spans="1:83" s="11" customFormat="1" ht="15" customHeight="1">
      <c r="A7" s="55" t="s">
        <v>791</v>
      </c>
      <c r="B7" s="78" t="s">
        <v>243</v>
      </c>
      <c r="C7" s="78">
        <v>2024</v>
      </c>
      <c r="D7" s="55">
        <v>1.35</v>
      </c>
      <c r="E7" s="27">
        <f t="shared" si="0"/>
        <v>0.71450260393679965</v>
      </c>
      <c r="F7" s="55">
        <v>2</v>
      </c>
      <c r="G7" s="55">
        <v>49</v>
      </c>
      <c r="H7" s="55">
        <v>0.85</v>
      </c>
      <c r="I7" s="27">
        <f>(H7*0.714695864614726)</f>
        <v>0.60749148492251714</v>
      </c>
      <c r="J7" s="55">
        <v>21.6</v>
      </c>
      <c r="K7" s="55">
        <v>25</v>
      </c>
      <c r="L7" s="55">
        <v>2.06</v>
      </c>
      <c r="M7" s="27">
        <f t="shared" si="1"/>
        <v>1.4408273685397064</v>
      </c>
      <c r="N7" s="55">
        <v>0.125</v>
      </c>
      <c r="O7" s="27">
        <f t="shared" si="2"/>
        <v>0.10376877753596263</v>
      </c>
      <c r="P7" s="55">
        <v>13</v>
      </c>
      <c r="Q7" s="55">
        <v>9</v>
      </c>
      <c r="R7" s="55">
        <v>0.76600000000000001</v>
      </c>
      <c r="S7" s="27">
        <f t="shared" si="3"/>
        <v>0.46193008138150066</v>
      </c>
      <c r="T7" s="55">
        <v>0.03</v>
      </c>
      <c r="U7" s="94">
        <f t="shared" si="4"/>
        <v>2.3233855392813328E-2</v>
      </c>
      <c r="V7" s="55">
        <v>0.1</v>
      </c>
      <c r="W7" s="27">
        <f t="shared" si="5"/>
        <v>7.4186417980283609E-2</v>
      </c>
      <c r="X7" s="55">
        <v>0.13</v>
      </c>
      <c r="Y7" s="27">
        <f t="shared" si="6"/>
        <v>5.6735731948740001E-2</v>
      </c>
      <c r="Z7" s="55">
        <v>61</v>
      </c>
      <c r="AA7" s="55">
        <v>23</v>
      </c>
      <c r="AB7" s="55">
        <v>0.10199999999999999</v>
      </c>
      <c r="AC7" s="94">
        <f t="shared" si="7"/>
        <v>6.1133587929631285E-2</v>
      </c>
      <c r="AD7" s="55">
        <v>0.03</v>
      </c>
      <c r="AE7" s="55" t="s">
        <v>183</v>
      </c>
      <c r="AF7" s="55" t="s">
        <v>183</v>
      </c>
      <c r="AG7" s="55">
        <v>0.16</v>
      </c>
      <c r="AH7" s="55">
        <v>0.09</v>
      </c>
      <c r="AI7" s="55">
        <v>0.05</v>
      </c>
      <c r="AJ7" s="55">
        <v>5.4</v>
      </c>
      <c r="AK7" s="55">
        <v>0.32</v>
      </c>
      <c r="AL7" s="55">
        <v>22.7</v>
      </c>
      <c r="AM7" s="55">
        <v>0.96</v>
      </c>
      <c r="AN7" s="55">
        <v>0.48</v>
      </c>
      <c r="AO7" s="55">
        <v>0.39</v>
      </c>
      <c r="AP7" s="55">
        <v>2.5</v>
      </c>
      <c r="AQ7" s="55">
        <v>1.6</v>
      </c>
      <c r="AR7" s="55" t="s">
        <v>183</v>
      </c>
      <c r="AS7" s="55">
        <v>0.1</v>
      </c>
      <c r="AT7" s="55">
        <v>0.01</v>
      </c>
      <c r="AU7" s="55">
        <v>0.16</v>
      </c>
      <c r="AV7" s="55">
        <v>0.79</v>
      </c>
      <c r="AW7" s="55">
        <v>0.26</v>
      </c>
      <c r="AX7" s="55">
        <v>11.6</v>
      </c>
      <c r="AY7" s="55">
        <v>16.600000000000001</v>
      </c>
      <c r="AZ7" s="55">
        <v>0.03</v>
      </c>
      <c r="BA7" s="55">
        <v>0.57799999999999996</v>
      </c>
      <c r="BB7" s="55">
        <v>0.438</v>
      </c>
      <c r="BC7" s="55">
        <v>1.1299999999999999</v>
      </c>
      <c r="BD7" s="55">
        <v>2.1800000000000002</v>
      </c>
      <c r="BE7" s="55">
        <v>3.02</v>
      </c>
      <c r="BF7" s="55">
        <v>6.56</v>
      </c>
      <c r="BG7" s="55">
        <v>0.03</v>
      </c>
      <c r="BH7" s="55">
        <v>2.2000000000000002</v>
      </c>
      <c r="BI7" s="55" t="s">
        <v>174</v>
      </c>
      <c r="BJ7" s="55">
        <v>1.92</v>
      </c>
      <c r="BK7" s="55">
        <v>0.4</v>
      </c>
      <c r="BL7" s="55" t="s">
        <v>183</v>
      </c>
      <c r="BM7" s="55">
        <v>0.16</v>
      </c>
      <c r="BN7" s="55" t="s">
        <v>183</v>
      </c>
      <c r="BO7" s="55">
        <v>2.56</v>
      </c>
      <c r="BP7" s="55">
        <v>0.62</v>
      </c>
      <c r="BQ7" s="55">
        <v>15</v>
      </c>
      <c r="BR7" s="55" t="s">
        <v>174</v>
      </c>
      <c r="BS7" s="55">
        <v>4.7699999999999996</v>
      </c>
      <c r="BT7" s="55">
        <v>0.4</v>
      </c>
      <c r="BU7" s="55">
        <v>25.1</v>
      </c>
      <c r="BV7" s="55">
        <v>4.96</v>
      </c>
      <c r="BW7" s="53"/>
      <c r="BX7" s="53"/>
      <c r="BY7" s="53"/>
      <c r="BZ7" s="53"/>
      <c r="CA7" s="53"/>
      <c r="CB7" s="53"/>
      <c r="CC7" s="53"/>
      <c r="CD7" s="53"/>
      <c r="CE7" s="53"/>
    </row>
    <row r="8" spans="1:83" s="11" customFormat="1" ht="15" customHeight="1">
      <c r="A8" s="136"/>
      <c r="C8" s="11" t="s">
        <v>377</v>
      </c>
      <c r="D8" s="229" t="s">
        <v>179</v>
      </c>
      <c r="E8" s="20">
        <f t="shared" ref="E8:BP8" si="8">AVERAGE(E4:E7)</f>
        <v>0.67216170888869298</v>
      </c>
      <c r="F8" s="20">
        <f t="shared" si="8"/>
        <v>1.6666666666666667</v>
      </c>
      <c r="G8" s="20">
        <f t="shared" si="8"/>
        <v>46.75</v>
      </c>
      <c r="H8" s="229" t="s">
        <v>179</v>
      </c>
      <c r="I8" s="20">
        <f t="shared" si="8"/>
        <v>0.57711691067639126</v>
      </c>
      <c r="J8" s="20">
        <f t="shared" si="8"/>
        <v>20.799999999999997</v>
      </c>
      <c r="K8" s="20">
        <f t="shared" si="8"/>
        <v>24.25</v>
      </c>
      <c r="L8" s="229" t="s">
        <v>179</v>
      </c>
      <c r="M8" s="20">
        <f t="shared" si="8"/>
        <v>1.3813757538184079</v>
      </c>
      <c r="N8" s="229" t="s">
        <v>179</v>
      </c>
      <c r="O8" s="20">
        <f t="shared" si="8"/>
        <v>9.8580338659164504E-2</v>
      </c>
      <c r="P8" s="20">
        <f t="shared" si="8"/>
        <v>12</v>
      </c>
      <c r="Q8" s="20">
        <f t="shared" si="8"/>
        <v>6.75</v>
      </c>
      <c r="R8" s="229" t="s">
        <v>179</v>
      </c>
      <c r="S8" s="20">
        <f t="shared" si="8"/>
        <v>0.44655251339817392</v>
      </c>
      <c r="T8" s="229" t="s">
        <v>179</v>
      </c>
      <c r="U8" s="20">
        <f t="shared" si="8"/>
        <v>2.3233855392813328E-2</v>
      </c>
      <c r="V8" s="229" t="s">
        <v>179</v>
      </c>
      <c r="W8" s="20">
        <f>AVERAGE(W4:W7)</f>
        <v>6.8622436631762332E-2</v>
      </c>
      <c r="X8" s="229" t="s">
        <v>179</v>
      </c>
      <c r="Y8" s="20">
        <f t="shared" si="8"/>
        <v>5.85905539547565E-2</v>
      </c>
      <c r="Z8" s="20">
        <f t="shared" si="8"/>
        <v>54.75</v>
      </c>
      <c r="AA8" s="20">
        <f t="shared" si="8"/>
        <v>20</v>
      </c>
      <c r="AB8" s="229" t="s">
        <v>179</v>
      </c>
      <c r="AC8" s="68">
        <f t="shared" si="8"/>
        <v>5.888602954986543E-2</v>
      </c>
      <c r="AD8" s="68">
        <f t="shared" si="8"/>
        <v>2.5000000000000001E-2</v>
      </c>
      <c r="AE8" s="20">
        <f t="shared" si="8"/>
        <v>2.5350000000000001</v>
      </c>
      <c r="AF8" s="20">
        <f t="shared" si="8"/>
        <v>1.4999999999999999E-2</v>
      </c>
      <c r="AG8" s="20">
        <f>AVERAGE(AG4:AG7)</f>
        <v>0.13750000000000001</v>
      </c>
      <c r="AH8" s="20">
        <f t="shared" si="8"/>
        <v>6.7500000000000004E-2</v>
      </c>
      <c r="AI8" s="20">
        <f t="shared" si="8"/>
        <v>4.0000000000000008E-2</v>
      </c>
      <c r="AJ8" s="20">
        <f t="shared" si="8"/>
        <v>4.6549999999999994</v>
      </c>
      <c r="AK8" s="20">
        <f t="shared" si="8"/>
        <v>0.27500000000000002</v>
      </c>
      <c r="AL8" s="20">
        <f t="shared" si="8"/>
        <v>20.3</v>
      </c>
      <c r="AM8" s="20">
        <f t="shared" si="8"/>
        <v>0.86749999999999994</v>
      </c>
      <c r="AN8" s="20">
        <f t="shared" si="8"/>
        <v>0.42</v>
      </c>
      <c r="AO8" s="20">
        <f t="shared" si="8"/>
        <v>0.34499999999999997</v>
      </c>
      <c r="AP8" s="20">
        <f t="shared" si="8"/>
        <v>1.9425000000000001</v>
      </c>
      <c r="AQ8" s="20">
        <f t="shared" si="8"/>
        <v>1.4074999999999998</v>
      </c>
      <c r="AR8" s="229" t="s">
        <v>179</v>
      </c>
      <c r="AS8" s="20">
        <f t="shared" si="8"/>
        <v>0.10999999999999999</v>
      </c>
      <c r="AT8" s="229" t="s">
        <v>179</v>
      </c>
      <c r="AU8" s="20">
        <f t="shared" si="8"/>
        <v>0.14500000000000002</v>
      </c>
      <c r="AV8" s="20">
        <f t="shared" si="8"/>
        <v>0.68500000000000005</v>
      </c>
      <c r="AW8" s="20">
        <f t="shared" si="8"/>
        <v>0.21250000000000002</v>
      </c>
      <c r="AX8" s="20">
        <f t="shared" si="8"/>
        <v>9.8475000000000001</v>
      </c>
      <c r="AY8" s="20">
        <f t="shared" si="8"/>
        <v>14.700000000000001</v>
      </c>
      <c r="AZ8" s="20">
        <f t="shared" si="8"/>
        <v>2.725E-2</v>
      </c>
      <c r="BA8" s="20">
        <f t="shared" si="8"/>
        <v>0.52825</v>
      </c>
      <c r="BB8" s="20">
        <f t="shared" si="8"/>
        <v>0.39399999999999996</v>
      </c>
      <c r="BC8" s="20">
        <f t="shared" si="8"/>
        <v>1.00325</v>
      </c>
      <c r="BD8" s="20">
        <f t="shared" si="8"/>
        <v>1.9525000000000001</v>
      </c>
      <c r="BE8" s="20">
        <f t="shared" si="8"/>
        <v>2.6574999999999998</v>
      </c>
      <c r="BF8" s="20">
        <f t="shared" si="8"/>
        <v>5.665</v>
      </c>
      <c r="BG8" s="20">
        <f t="shared" si="8"/>
        <v>4.7500000000000001E-2</v>
      </c>
      <c r="BH8" s="20">
        <f t="shared" si="8"/>
        <v>1.825</v>
      </c>
      <c r="BI8" s="20">
        <f t="shared" si="8"/>
        <v>5.15</v>
      </c>
      <c r="BJ8" s="20">
        <f t="shared" si="8"/>
        <v>1.6025</v>
      </c>
      <c r="BK8" s="20">
        <f t="shared" si="8"/>
        <v>0.33</v>
      </c>
      <c r="BL8" s="229" t="s">
        <v>179</v>
      </c>
      <c r="BM8" s="20">
        <f t="shared" si="8"/>
        <v>0.14000000000000001</v>
      </c>
      <c r="BN8" s="229" t="s">
        <v>179</v>
      </c>
      <c r="BO8" s="20">
        <f t="shared" si="8"/>
        <v>2.2200000000000002</v>
      </c>
      <c r="BP8" s="20">
        <f t="shared" si="8"/>
        <v>0.47750000000000004</v>
      </c>
      <c r="BQ8" s="20">
        <f t="shared" ref="BQ8:BV8" si="9">AVERAGE(BQ4:BQ7)</f>
        <v>14.675000000000001</v>
      </c>
      <c r="BR8" s="229" t="s">
        <v>179</v>
      </c>
      <c r="BS8" s="20">
        <f t="shared" si="9"/>
        <v>4</v>
      </c>
      <c r="BT8" s="20">
        <f t="shared" si="9"/>
        <v>0.34250000000000003</v>
      </c>
      <c r="BU8" s="20">
        <f t="shared" si="9"/>
        <v>22.324999999999996</v>
      </c>
      <c r="BV8" s="20">
        <f t="shared" si="9"/>
        <v>4.415</v>
      </c>
    </row>
    <row r="9" spans="1:83" s="11" customFormat="1" ht="15" customHeight="1">
      <c r="A9" s="136"/>
      <c r="C9" s="219" t="s">
        <v>676</v>
      </c>
      <c r="D9" s="232" t="s">
        <v>179</v>
      </c>
      <c r="E9" s="220">
        <f t="shared" ref="E9:BP9" si="10">_xlfn.STDEV.S(E4:E7)</f>
        <v>3.2625850791598555E-2</v>
      </c>
      <c r="F9" s="220">
        <f t="shared" si="10"/>
        <v>0.57735026918962551</v>
      </c>
      <c r="G9" s="220">
        <f t="shared" si="10"/>
        <v>1.707825127659933</v>
      </c>
      <c r="H9" s="232" t="s">
        <v>179</v>
      </c>
      <c r="I9" s="220">
        <f t="shared" si="10"/>
        <v>2.5014355261515429E-2</v>
      </c>
      <c r="J9" s="220">
        <f t="shared" si="10"/>
        <v>0.60553007081949906</v>
      </c>
      <c r="K9" s="220">
        <f t="shared" si="10"/>
        <v>0.9574271077563381</v>
      </c>
      <c r="L9" s="232" t="s">
        <v>179</v>
      </c>
      <c r="M9" s="220">
        <f t="shared" si="10"/>
        <v>5.1555844342149069E-2</v>
      </c>
      <c r="N9" s="232" t="s">
        <v>179</v>
      </c>
      <c r="O9" s="220">
        <f t="shared" si="10"/>
        <v>4.4123089440660217E-3</v>
      </c>
      <c r="P9" s="220">
        <f t="shared" si="10"/>
        <v>0.81649658092772603</v>
      </c>
      <c r="Q9" s="220">
        <f t="shared" si="10"/>
        <v>2.0615528128088303</v>
      </c>
      <c r="R9" s="232" t="s">
        <v>179</v>
      </c>
      <c r="S9" s="220">
        <f t="shared" si="10"/>
        <v>1.2115990369778925E-2</v>
      </c>
      <c r="T9" s="232" t="s">
        <v>179</v>
      </c>
      <c r="U9" s="220">
        <f t="shared" si="10"/>
        <v>6.3234544966670858E-4</v>
      </c>
      <c r="V9" s="232" t="s">
        <v>179</v>
      </c>
      <c r="W9" s="220">
        <f>_xlfn.STDEV.S(W4:W7)</f>
        <v>3.7093208990141846E-3</v>
      </c>
      <c r="X9" s="232" t="s">
        <v>179</v>
      </c>
      <c r="Y9" s="220">
        <f t="shared" si="10"/>
        <v>1.608483050845061E-3</v>
      </c>
      <c r="Z9" s="220">
        <f t="shared" si="10"/>
        <v>7.8049129826453969</v>
      </c>
      <c r="AA9" s="220">
        <f t="shared" si="10"/>
        <v>2.9439202887759488</v>
      </c>
      <c r="AB9" s="232" t="s">
        <v>179</v>
      </c>
      <c r="AC9" s="233">
        <f t="shared" si="10"/>
        <v>2.991745763080676E-3</v>
      </c>
      <c r="AD9" s="233">
        <f t="shared" si="10"/>
        <v>5.7735026918962398E-3</v>
      </c>
      <c r="AE9" s="220">
        <f t="shared" si="10"/>
        <v>0.37476659402886719</v>
      </c>
      <c r="AF9" s="220">
        <f t="shared" si="10"/>
        <v>7.0710678118654771E-3</v>
      </c>
      <c r="AG9" s="220">
        <f t="shared" si="10"/>
        <v>1.7078251276599205E-2</v>
      </c>
      <c r="AH9" s="220">
        <f t="shared" si="10"/>
        <v>3.201562118716425E-2</v>
      </c>
      <c r="AI9" s="220">
        <f t="shared" si="10"/>
        <v>8.1649658092772179E-3</v>
      </c>
      <c r="AJ9" s="220">
        <f t="shared" si="10"/>
        <v>0.64629714528226923</v>
      </c>
      <c r="AK9" s="220">
        <f t="shared" si="10"/>
        <v>3.4156502553198409E-2</v>
      </c>
      <c r="AL9" s="220">
        <f t="shared" si="10"/>
        <v>1.8165902124584952</v>
      </c>
      <c r="AM9" s="220">
        <f t="shared" si="10"/>
        <v>8.4606934309980356E-2</v>
      </c>
      <c r="AN9" s="220">
        <f t="shared" si="10"/>
        <v>5.4772255750516974E-2</v>
      </c>
      <c r="AO9" s="220">
        <f t="shared" si="10"/>
        <v>4.2031734043062187E-2</v>
      </c>
      <c r="AP9" s="220">
        <f t="shared" si="10"/>
        <v>0.48760468961376136</v>
      </c>
      <c r="AQ9" s="220">
        <f t="shared" si="10"/>
        <v>0.17651723239767311</v>
      </c>
      <c r="AR9" s="232" t="s">
        <v>179</v>
      </c>
      <c r="AS9" s="220">
        <f t="shared" si="10"/>
        <v>8.164965809277256E-3</v>
      </c>
      <c r="AT9" s="232" t="s">
        <v>179</v>
      </c>
      <c r="AU9" s="220">
        <f t="shared" si="10"/>
        <v>1.2909944487358055E-2</v>
      </c>
      <c r="AV9" s="220">
        <f t="shared" si="10"/>
        <v>7.1879528842826085E-2</v>
      </c>
      <c r="AW9" s="220">
        <f t="shared" si="10"/>
        <v>7.3654599313281138E-2</v>
      </c>
      <c r="AX9" s="220">
        <f t="shared" si="10"/>
        <v>1.4729873273951359</v>
      </c>
      <c r="AY9" s="220">
        <f t="shared" si="10"/>
        <v>1.4071247279470294</v>
      </c>
      <c r="AZ9" s="220">
        <f t="shared" si="10"/>
        <v>2.2173557826083443E-3</v>
      </c>
      <c r="BA9" s="220">
        <f t="shared" si="10"/>
        <v>4.5456022703267825E-2</v>
      </c>
      <c r="BB9" s="220">
        <f t="shared" si="10"/>
        <v>3.2670067850148914E-2</v>
      </c>
      <c r="BC9" s="220">
        <f t="shared" si="10"/>
        <v>9.1372406483941626E-2</v>
      </c>
      <c r="BD9" s="220">
        <f t="shared" si="10"/>
        <v>0.16958282145704898</v>
      </c>
      <c r="BE9" s="220">
        <f t="shared" si="10"/>
        <v>0.29216148502725903</v>
      </c>
      <c r="BF9" s="220">
        <f t="shared" si="10"/>
        <v>0.69696963109354182</v>
      </c>
      <c r="BG9" s="220">
        <f t="shared" si="10"/>
        <v>2.0615528128088305E-2</v>
      </c>
      <c r="BH9" s="220">
        <f t="shared" si="10"/>
        <v>0.33040379335998465</v>
      </c>
      <c r="BI9" s="220">
        <f t="shared" si="10"/>
        <v>1.343502884254435</v>
      </c>
      <c r="BJ9" s="220">
        <f t="shared" si="10"/>
        <v>0.28848743473503202</v>
      </c>
      <c r="BK9" s="220">
        <f t="shared" si="10"/>
        <v>6.2182527020592099E-2</v>
      </c>
      <c r="BL9" s="232" t="s">
        <v>179</v>
      </c>
      <c r="BM9" s="220">
        <f t="shared" si="10"/>
        <v>1.8257418583505419E-2</v>
      </c>
      <c r="BN9" s="232" t="s">
        <v>179</v>
      </c>
      <c r="BO9" s="220">
        <f t="shared" si="10"/>
        <v>0.23395156193822123</v>
      </c>
      <c r="BP9" s="220">
        <f t="shared" si="10"/>
        <v>0.12841988423397152</v>
      </c>
      <c r="BQ9" s="220">
        <f t="shared" ref="BQ9:BV9" si="11">_xlfn.STDEV.S(BQ4:BQ7)</f>
        <v>1.3250786140200637</v>
      </c>
      <c r="BR9" s="232" t="s">
        <v>179</v>
      </c>
      <c r="BS9" s="220">
        <f t="shared" si="11"/>
        <v>0.69928534948188326</v>
      </c>
      <c r="BT9" s="220">
        <f t="shared" si="11"/>
        <v>5.5602757725374194E-2</v>
      </c>
      <c r="BU9" s="220">
        <f t="shared" si="11"/>
        <v>2.0613506898794953</v>
      </c>
      <c r="BV9" s="220">
        <f t="shared" si="11"/>
        <v>0.50282535072660495</v>
      </c>
    </row>
    <row r="10" spans="1:83" s="11" customFormat="1" ht="15" customHeight="1">
      <c r="A10" s="136"/>
      <c r="C10" s="26" t="s">
        <v>378</v>
      </c>
      <c r="D10" s="229" t="s">
        <v>179</v>
      </c>
      <c r="E10" s="20">
        <f t="shared" ref="E10:BP10" si="12">100*(E9/E8)</f>
        <v>4.853869293676361</v>
      </c>
      <c r="F10" s="217">
        <f t="shared" si="12"/>
        <v>34.641016151377528</v>
      </c>
      <c r="G10" s="20">
        <f t="shared" si="12"/>
        <v>3.6531018773474506</v>
      </c>
      <c r="H10" s="229" t="s">
        <v>179</v>
      </c>
      <c r="I10" s="20">
        <f t="shared" si="12"/>
        <v>4.3343653250774032</v>
      </c>
      <c r="J10" s="20">
        <f t="shared" si="12"/>
        <v>2.9112022635552846</v>
      </c>
      <c r="K10" s="20">
        <f t="shared" si="12"/>
        <v>3.9481530216756209</v>
      </c>
      <c r="L10" s="229" t="s">
        <v>179</v>
      </c>
      <c r="M10" s="20">
        <f t="shared" si="12"/>
        <v>3.7322100232060729</v>
      </c>
      <c r="N10" s="229" t="s">
        <v>179</v>
      </c>
      <c r="O10" s="20">
        <f t="shared" si="12"/>
        <v>4.4758508685198475</v>
      </c>
      <c r="P10" s="20">
        <f t="shared" si="12"/>
        <v>6.8041381743977167</v>
      </c>
      <c r="Q10" s="217">
        <f t="shared" si="12"/>
        <v>30.541523152723411</v>
      </c>
      <c r="R10" s="229" t="s">
        <v>179</v>
      </c>
      <c r="S10" s="20">
        <f t="shared" si="12"/>
        <v>2.7132285691505125</v>
      </c>
      <c r="T10" s="229" t="s">
        <v>179</v>
      </c>
      <c r="U10" s="20">
        <f t="shared" si="12"/>
        <v>2.7216552697590819</v>
      </c>
      <c r="V10" s="229" t="s">
        <v>179</v>
      </c>
      <c r="W10" s="20">
        <f>100*(W9/W8)</f>
        <v>5.4054054054054124</v>
      </c>
      <c r="X10" s="229" t="s">
        <v>179</v>
      </c>
      <c r="Y10" s="20">
        <f t="shared" si="12"/>
        <v>2.7452941511478595</v>
      </c>
      <c r="Z10" s="217">
        <f t="shared" si="12"/>
        <v>14.255548826749584</v>
      </c>
      <c r="AA10" s="217">
        <f t="shared" si="12"/>
        <v>14.719601443879743</v>
      </c>
      <c r="AB10" s="229" t="s">
        <v>179</v>
      </c>
      <c r="AC10" s="20">
        <f t="shared" si="12"/>
        <v>5.0805696800244071</v>
      </c>
      <c r="AD10" s="217">
        <f>100*(AD9/AD8)</f>
        <v>23.094010767584958</v>
      </c>
      <c r="AE10" s="217">
        <f t="shared" si="12"/>
        <v>14.78369207214466</v>
      </c>
      <c r="AF10" s="217">
        <f t="shared" si="12"/>
        <v>47.140452079103184</v>
      </c>
      <c r="AG10" s="217">
        <f t="shared" si="12"/>
        <v>12.420546382981239</v>
      </c>
      <c r="AH10" s="217">
        <f t="shared" si="12"/>
        <v>47.430549906909995</v>
      </c>
      <c r="AI10" s="217">
        <f t="shared" si="12"/>
        <v>20.412414523193039</v>
      </c>
      <c r="AJ10" s="217">
        <f t="shared" si="12"/>
        <v>13.883934377707183</v>
      </c>
      <c r="AK10" s="217">
        <f t="shared" si="12"/>
        <v>12.420546382981239</v>
      </c>
      <c r="AL10" s="20">
        <f t="shared" si="12"/>
        <v>8.9487202584162322</v>
      </c>
      <c r="AM10" s="20">
        <f t="shared" si="12"/>
        <v>9.7529607273752585</v>
      </c>
      <c r="AN10" s="217">
        <f t="shared" si="12"/>
        <v>13.041013273932615</v>
      </c>
      <c r="AO10" s="217">
        <f t="shared" si="12"/>
        <v>12.183111316829621</v>
      </c>
      <c r="AP10" s="217">
        <f t="shared" si="12"/>
        <v>25.101914523230956</v>
      </c>
      <c r="AQ10" s="217">
        <f t="shared" si="12"/>
        <v>12.541188802676601</v>
      </c>
      <c r="AR10" s="229" t="s">
        <v>179</v>
      </c>
      <c r="AS10" s="20">
        <f t="shared" si="12"/>
        <v>7.4226961902520525</v>
      </c>
      <c r="AT10" s="229" t="s">
        <v>179</v>
      </c>
      <c r="AU10" s="20">
        <f t="shared" si="12"/>
        <v>8.903409991281416</v>
      </c>
      <c r="AV10" s="217">
        <f t="shared" si="12"/>
        <v>10.493361874865121</v>
      </c>
      <c r="AW10" s="217">
        <f t="shared" si="12"/>
        <v>34.660987912132299</v>
      </c>
      <c r="AX10" s="217">
        <f t="shared" si="12"/>
        <v>14.957982507185944</v>
      </c>
      <c r="AY10" s="20">
        <f t="shared" si="12"/>
        <v>9.5722770608641436</v>
      </c>
      <c r="AZ10" s="20">
        <f t="shared" si="12"/>
        <v>8.1370854407645652</v>
      </c>
      <c r="BA10" s="20">
        <f t="shared" si="12"/>
        <v>8.6050208619532089</v>
      </c>
      <c r="BB10" s="20">
        <f t="shared" si="12"/>
        <v>8.2918953934388107</v>
      </c>
      <c r="BC10" s="20">
        <f t="shared" si="12"/>
        <v>9.1076408157429984</v>
      </c>
      <c r="BD10" s="20">
        <f t="shared" si="12"/>
        <v>8.6854197929346455</v>
      </c>
      <c r="BE10" s="217">
        <f t="shared" si="12"/>
        <v>10.993847037714358</v>
      </c>
      <c r="BF10" s="217">
        <f t="shared" si="12"/>
        <v>12.303082631836572</v>
      </c>
      <c r="BG10" s="217">
        <f t="shared" si="12"/>
        <v>43.401111848606952</v>
      </c>
      <c r="BH10" s="217">
        <f t="shared" si="12"/>
        <v>18.104317444382723</v>
      </c>
      <c r="BI10" s="217">
        <f t="shared" si="12"/>
        <v>26.087434645717185</v>
      </c>
      <c r="BJ10" s="217">
        <f t="shared" si="12"/>
        <v>18.002336020906835</v>
      </c>
      <c r="BK10" s="217">
        <f t="shared" si="12"/>
        <v>18.843190006240029</v>
      </c>
      <c r="BL10" s="229" t="s">
        <v>179</v>
      </c>
      <c r="BM10" s="217">
        <f t="shared" si="12"/>
        <v>13.041013273932442</v>
      </c>
      <c r="BN10" s="229" t="s">
        <v>179</v>
      </c>
      <c r="BO10" s="217">
        <f t="shared" si="12"/>
        <v>10.53835864586582</v>
      </c>
      <c r="BP10" s="217">
        <f t="shared" si="12"/>
        <v>26.894216593501884</v>
      </c>
      <c r="BQ10" s="20">
        <f t="shared" ref="BQ10:BV10" si="13">100*(BQ9/BQ8)</f>
        <v>9.0294965180242848</v>
      </c>
      <c r="BR10" s="229" t="s">
        <v>179</v>
      </c>
      <c r="BS10" s="217">
        <f t="shared" si="13"/>
        <v>17.482133737047082</v>
      </c>
      <c r="BT10" s="217">
        <f t="shared" si="13"/>
        <v>16.234381817627501</v>
      </c>
      <c r="BU10" s="20">
        <f t="shared" si="13"/>
        <v>9.2333737508600038</v>
      </c>
      <c r="BV10" s="217">
        <f t="shared" si="13"/>
        <v>11.389022666514268</v>
      </c>
    </row>
    <row r="11" spans="1:83" s="11" customFormat="1" ht="15" customHeight="1" thickBot="1">
      <c r="A11" s="137"/>
      <c r="B11" s="40"/>
      <c r="C11" s="56" t="s">
        <v>379</v>
      </c>
      <c r="D11" s="228" t="s">
        <v>179</v>
      </c>
      <c r="E11" s="218">
        <f t="shared" ref="E11:BP11" si="14">100*((E8-E3)/E3)</f>
        <v>-10.13880897209987</v>
      </c>
      <c r="F11" s="218">
        <f t="shared" si="14"/>
        <v>132.55813953488374</v>
      </c>
      <c r="G11" s="218">
        <f t="shared" si="14"/>
        <v>-15</v>
      </c>
      <c r="H11" s="228" t="s">
        <v>179</v>
      </c>
      <c r="I11" s="64">
        <f t="shared" si="14"/>
        <v>-3.8138482206014532</v>
      </c>
      <c r="J11" s="218">
        <f t="shared" si="14"/>
        <v>-23.809523809523821</v>
      </c>
      <c r="K11" s="64">
        <f t="shared" si="14"/>
        <v>-3</v>
      </c>
      <c r="L11" s="228" t="s">
        <v>179</v>
      </c>
      <c r="M11" s="64">
        <f t="shared" si="14"/>
        <v>-4.732706633213243</v>
      </c>
      <c r="N11" s="228" t="s">
        <v>179</v>
      </c>
      <c r="O11" s="64">
        <f t="shared" si="14"/>
        <v>-9.5593223310417397</v>
      </c>
      <c r="P11" s="218">
        <f t="shared" si="14"/>
        <v>-22.380330526456525</v>
      </c>
      <c r="Q11" s="64">
        <f t="shared" si="14"/>
        <v>-0.44247787610619832</v>
      </c>
      <c r="R11" s="228" t="s">
        <v>179</v>
      </c>
      <c r="S11" s="64">
        <f t="shared" si="14"/>
        <v>-2.7834862380567227</v>
      </c>
      <c r="T11" s="228" t="s">
        <v>179</v>
      </c>
      <c r="U11" s="64">
        <f t="shared" si="14"/>
        <v>-7.1076098563751824</v>
      </c>
      <c r="V11" s="228" t="s">
        <v>179</v>
      </c>
      <c r="W11" s="218">
        <f t="shared" si="14"/>
        <v>-10.662219804950993</v>
      </c>
      <c r="X11" s="228" t="s">
        <v>179</v>
      </c>
      <c r="Y11" s="64">
        <f t="shared" si="14"/>
        <v>9.7348694276014758</v>
      </c>
      <c r="Z11" s="228" t="s">
        <v>179</v>
      </c>
      <c r="AA11" s="218">
        <f t="shared" si="14"/>
        <v>-25.620019684221106</v>
      </c>
      <c r="AB11" s="228" t="s">
        <v>179</v>
      </c>
      <c r="AC11" s="218">
        <f t="shared" si="14"/>
        <v>-10.034217261388056</v>
      </c>
      <c r="AD11" s="64">
        <f t="shared" si="14"/>
        <v>1.7232894017895473</v>
      </c>
      <c r="AE11" s="218">
        <f t="shared" si="14"/>
        <v>253.72093023255812</v>
      </c>
      <c r="AF11" s="218">
        <f t="shared" si="14"/>
        <v>-98.727450762866923</v>
      </c>
      <c r="AG11" s="218">
        <f t="shared" si="14"/>
        <v>-18.144911904493817</v>
      </c>
      <c r="AH11" s="218">
        <f t="shared" si="14"/>
        <v>145.43308696498539</v>
      </c>
      <c r="AI11" s="218">
        <f t="shared" si="14"/>
        <v>10.615464479606604</v>
      </c>
      <c r="AJ11" s="218">
        <f t="shared" si="14"/>
        <v>-20.138345837801396</v>
      </c>
      <c r="AK11" s="218">
        <f t="shared" si="14"/>
        <v>-23.512763559725617</v>
      </c>
      <c r="AL11" s="218">
        <f t="shared" si="14"/>
        <v>-13.09186693180683</v>
      </c>
      <c r="AM11" s="228" t="s">
        <v>179</v>
      </c>
      <c r="AN11" s="228" t="s">
        <v>179</v>
      </c>
      <c r="AO11" s="228" t="s">
        <v>179</v>
      </c>
      <c r="AP11" s="218">
        <f t="shared" si="14"/>
        <v>-34.996875402251639</v>
      </c>
      <c r="AQ11" s="218">
        <f t="shared" si="14"/>
        <v>-14.292963157118702</v>
      </c>
      <c r="AR11" s="228" t="s">
        <v>179</v>
      </c>
      <c r="AS11" s="228" t="s">
        <v>179</v>
      </c>
      <c r="AT11" s="228" t="s">
        <v>179</v>
      </c>
      <c r="AU11" s="218">
        <f t="shared" si="14"/>
        <v>-28.635613314123347</v>
      </c>
      <c r="AV11" s="64">
        <f t="shared" si="14"/>
        <v>4.4560195843408037</v>
      </c>
      <c r="AW11" s="228" t="s">
        <v>179</v>
      </c>
      <c r="AX11" s="218">
        <f t="shared" si="14"/>
        <v>-25.184308363031843</v>
      </c>
      <c r="AY11" s="64">
        <f t="shared" si="14"/>
        <v>-9.8411942017399312</v>
      </c>
      <c r="AZ11" s="228" t="s">
        <v>179</v>
      </c>
      <c r="BA11" s="228" t="s">
        <v>179</v>
      </c>
      <c r="BB11" s="228" t="s">
        <v>179</v>
      </c>
      <c r="BC11" s="228" t="s">
        <v>179</v>
      </c>
      <c r="BD11" s="64">
        <f t="shared" si="14"/>
        <v>-3.3628915081819826</v>
      </c>
      <c r="BE11" s="218">
        <f t="shared" si="14"/>
        <v>-29.146716046402783</v>
      </c>
      <c r="BF11" s="64">
        <f t="shared" si="14"/>
        <v>-7.3379512856669136</v>
      </c>
      <c r="BG11" s="218">
        <f t="shared" si="14"/>
        <v>-30.284750238934421</v>
      </c>
      <c r="BH11" s="218">
        <f t="shared" si="14"/>
        <v>-34.350392655961173</v>
      </c>
      <c r="BI11" s="228" t="s">
        <v>179</v>
      </c>
      <c r="BJ11" s="218">
        <f t="shared" si="14"/>
        <v>-24.079128933960003</v>
      </c>
      <c r="BK11" s="218">
        <f t="shared" si="14"/>
        <v>-16.942418414365246</v>
      </c>
      <c r="BL11" s="228" t="s">
        <v>179</v>
      </c>
      <c r="BM11" s="218">
        <f t="shared" si="14"/>
        <v>-30.999030295281326</v>
      </c>
      <c r="BN11" s="228" t="s">
        <v>179</v>
      </c>
      <c r="BO11" s="218">
        <f t="shared" si="14"/>
        <v>-22.705743707155506</v>
      </c>
      <c r="BP11" s="218">
        <f t="shared" si="14"/>
        <v>10.250977654182018</v>
      </c>
      <c r="BQ11" s="218">
        <f t="shared" ref="BQ11:BV11" si="15">100*((BQ8-BQ3)/BQ3)</f>
        <v>-33.474446712384882</v>
      </c>
      <c r="BR11" s="228" t="s">
        <v>179</v>
      </c>
      <c r="BS11" s="218">
        <f t="shared" si="15"/>
        <v>-20.918991360072486</v>
      </c>
      <c r="BT11" s="218">
        <f t="shared" si="15"/>
        <v>-28.234011804635571</v>
      </c>
      <c r="BU11" s="64">
        <f t="shared" si="15"/>
        <v>8.0011755038458094</v>
      </c>
      <c r="BV11" s="218">
        <f t="shared" si="15"/>
        <v>-22.026287863729994</v>
      </c>
    </row>
    <row r="12" spans="1:83" s="11" customFormat="1" ht="5.0999999999999996" customHeight="1" thickBot="1">
      <c r="A12" s="141"/>
      <c r="B12" s="107"/>
      <c r="C12" s="107"/>
      <c r="D12" s="108"/>
      <c r="E12" s="72"/>
      <c r="F12" s="72"/>
      <c r="G12" s="72"/>
      <c r="H12" s="72"/>
      <c r="I12" s="20"/>
      <c r="J12" s="72"/>
      <c r="K12" s="20"/>
      <c r="L12" s="72"/>
      <c r="M12" s="20"/>
      <c r="N12" s="72"/>
      <c r="O12" s="72"/>
      <c r="P12" s="72"/>
      <c r="Q12" s="72"/>
      <c r="R12" s="72"/>
      <c r="S12" s="20"/>
      <c r="T12" s="72"/>
      <c r="U12" s="20"/>
      <c r="V12" s="72"/>
      <c r="W12" s="72"/>
      <c r="X12" s="72"/>
      <c r="Y12" s="72"/>
      <c r="Z12" s="72"/>
      <c r="AA12" s="72"/>
      <c r="AB12" s="105"/>
      <c r="AC12" s="72"/>
      <c r="AD12" s="20"/>
      <c r="AE12" s="72"/>
      <c r="AF12" s="72"/>
      <c r="AG12" s="72"/>
      <c r="AH12" s="72"/>
      <c r="AI12" s="20"/>
      <c r="AJ12" s="72"/>
      <c r="AK12" s="72"/>
      <c r="AL12" s="72"/>
      <c r="AM12" s="72"/>
      <c r="AN12" s="72"/>
      <c r="AO12" s="72"/>
      <c r="AP12" s="72"/>
      <c r="AQ12" s="72"/>
      <c r="AR12" s="72"/>
      <c r="AS12" s="72"/>
      <c r="AT12" s="72"/>
      <c r="AU12" s="72"/>
      <c r="AV12" s="20"/>
      <c r="AW12" s="72"/>
      <c r="AX12" s="72"/>
      <c r="AY12" s="72"/>
      <c r="AZ12" s="72"/>
      <c r="BA12" s="72"/>
      <c r="BB12" s="72"/>
      <c r="BC12" s="72"/>
      <c r="BD12" s="20"/>
      <c r="BE12" s="72"/>
      <c r="BF12" s="72"/>
      <c r="BG12" s="20"/>
      <c r="BH12" s="72"/>
      <c r="BI12" s="72"/>
      <c r="BJ12" s="72"/>
      <c r="BK12" s="72"/>
      <c r="BL12" s="72"/>
      <c r="BM12" s="72"/>
      <c r="BN12" s="72"/>
      <c r="BO12" s="72"/>
      <c r="BP12" s="72"/>
      <c r="BQ12" s="72"/>
      <c r="BR12" s="72"/>
      <c r="BS12" s="72"/>
      <c r="BT12" s="72"/>
      <c r="BU12" s="20"/>
      <c r="BV12" s="72"/>
    </row>
    <row r="13" spans="1:83" s="58" customFormat="1" ht="14.4" thickBot="1">
      <c r="A13" s="142"/>
      <c r="B13" s="100"/>
      <c r="C13" s="100"/>
      <c r="D13" s="101" t="s">
        <v>241</v>
      </c>
    </row>
    <row r="14" spans="1:83" s="58" customFormat="1">
      <c r="A14" s="136" t="s">
        <v>246</v>
      </c>
      <c r="B14" s="53" t="s">
        <v>484</v>
      </c>
      <c r="C14" s="53">
        <v>2023</v>
      </c>
      <c r="D14" s="53">
        <v>119</v>
      </c>
    </row>
    <row r="15" spans="1:83" s="58" customFormat="1">
      <c r="A15" s="234" t="s">
        <v>248</v>
      </c>
      <c r="B15" s="169" t="s">
        <v>484</v>
      </c>
      <c r="C15" s="169">
        <v>2023</v>
      </c>
      <c r="D15" s="169">
        <v>117</v>
      </c>
    </row>
    <row r="16" spans="1:83" s="58" customFormat="1">
      <c r="A16" t="s">
        <v>790</v>
      </c>
      <c r="B16" s="53" t="s">
        <v>484</v>
      </c>
      <c r="C16" s="53">
        <v>2024</v>
      </c>
      <c r="D16" s="162">
        <v>148</v>
      </c>
    </row>
    <row r="17" spans="1:61" s="58" customFormat="1">
      <c r="A17" s="235" t="s">
        <v>792</v>
      </c>
      <c r="B17" s="78" t="s">
        <v>484</v>
      </c>
      <c r="C17" s="78">
        <v>2024</v>
      </c>
      <c r="D17" s="236">
        <v>151</v>
      </c>
    </row>
    <row r="18" spans="1:61">
      <c r="B18" s="11" t="s">
        <v>377</v>
      </c>
      <c r="C18" s="11"/>
      <c r="D18" s="20">
        <f t="shared" ref="D18" si="16">AVERAGE(D14:D17)</f>
        <v>133.75</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row>
    <row r="19" spans="1:61">
      <c r="B19" s="11" t="s">
        <v>676</v>
      </c>
      <c r="C19" s="11"/>
      <c r="D19" s="220">
        <f t="shared" ref="D19" si="17">_xlfn.STDEV.S(D14:D17)</f>
        <v>18.246004128758347</v>
      </c>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row>
    <row r="20" spans="1:61" ht="15.6" thickBot="1">
      <c r="A20" s="143"/>
      <c r="B20" s="50" t="s">
        <v>378</v>
      </c>
      <c r="C20" s="50"/>
      <c r="D20" s="237">
        <f t="shared" ref="D20" si="18">100*(D19/D18)</f>
        <v>13.641872245800634</v>
      </c>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row>
    <row r="21" spans="1:61" ht="15">
      <c r="A21" s="73" t="s">
        <v>812</v>
      </c>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row>
    <row r="22" spans="1:61" ht="15">
      <c r="A22" s="12" t="s">
        <v>813</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row>
    <row r="23" spans="1:61">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row>
    <row r="24" spans="1:61">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row>
  </sheetData>
  <conditionalFormatting sqref="F3">
    <cfRule type="expression" dxfId="22" priority="53">
      <formula>IF(CertVal_IsBlnkRow*CertVal_IsBlnkRowNext=1,TRUE,FALSE)</formula>
    </cfRule>
  </conditionalFormatting>
  <conditionalFormatting sqref="P3">
    <cfRule type="expression" dxfId="21" priority="50">
      <formula>IF(CertVal_IsBlnkRow*CertVal_IsBlnkRowNext=1,TRUE,FALSE)</formula>
    </cfRule>
  </conditionalFormatting>
  <conditionalFormatting sqref="S3">
    <cfRule type="expression" dxfId="20" priority="52">
      <formula>IF(CertVal_IsBlnkRow*CertVal_IsBlnkRowNext=1,TRUE,FALSE)</formula>
    </cfRule>
  </conditionalFormatting>
  <conditionalFormatting sqref="U3">
    <cfRule type="expression" dxfId="19" priority="49">
      <formula>IF(CertVal_IsBlnkRow*CertVal_IsBlnkRowNext=1,TRUE,FALSE)</formula>
    </cfRule>
  </conditionalFormatting>
  <conditionalFormatting sqref="W3">
    <cfRule type="expression" dxfId="18" priority="48">
      <formula>IF(CertVal_IsBlnkRow*CertVal_IsBlnkRowNext=1,TRUE,FALSE)</formula>
    </cfRule>
  </conditionalFormatting>
  <conditionalFormatting sqref="Y3:AA3">
    <cfRule type="expression" dxfId="17" priority="45">
      <formula>IF(CertVal_IsBlnkRow*CertVal_IsBlnkRowNext=1,TRUE,FALSE)</formula>
    </cfRule>
  </conditionalFormatting>
  <conditionalFormatting sqref="AC3:AL3">
    <cfRule type="expression" dxfId="16" priority="35">
      <formula>IF(CertVal_IsBlnkRow*CertVal_IsBlnkRowNext=1,TRUE,FALSE)</formula>
    </cfRule>
  </conditionalFormatting>
  <conditionalFormatting sqref="AP3:AR3">
    <cfRule type="expression" dxfId="15" priority="31">
      <formula>IF(CertVal_IsBlnkRow*CertVal_IsBlnkRowNext=1,TRUE,FALSE)</formula>
    </cfRule>
  </conditionalFormatting>
  <conditionalFormatting sqref="AU3:AV3">
    <cfRule type="expression" dxfId="14" priority="28">
      <formula>IF(CertVal_IsBlnkRow*CertVal_IsBlnkRowNext=1,TRUE,FALSE)</formula>
    </cfRule>
  </conditionalFormatting>
  <conditionalFormatting sqref="AX3:AY3">
    <cfRule type="expression" dxfId="13" priority="26">
      <formula>IF(CertVal_IsBlnkRow*CertVal_IsBlnkRowNext=1,TRUE,FALSE)</formula>
    </cfRule>
  </conditionalFormatting>
  <conditionalFormatting sqref="BD3:BK3">
    <cfRule type="expression" dxfId="12" priority="7">
      <formula>IF(CertVal_IsBlnkRow*CertVal_IsBlnkRowNext=1,TRUE,FALSE)</formula>
    </cfRule>
  </conditionalFormatting>
  <conditionalFormatting sqref="BM3">
    <cfRule type="expression" dxfId="11" priority="12">
      <formula>IF(CertVal_IsBlnkRow*CertVal_IsBlnkRowNext=1,TRUE,FALSE)</formula>
    </cfRule>
  </conditionalFormatting>
  <conditionalFormatting sqref="BO3:BV3">
    <cfRule type="expression" dxfId="10" priority="13">
      <formula>IF(CertVal_IsBlnkRow*CertVal_IsBlnkRowNext=1,TRUE,FALSE)</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60A0E-1FEC-4238-A4E8-C881B8B68D40}">
  <sheetPr codeName="Sheet8"/>
  <dimension ref="A1:E88"/>
  <sheetViews>
    <sheetView zoomScaleNormal="100" workbookViewId="0">
      <selection activeCell="J44" sqref="J44"/>
    </sheetView>
  </sheetViews>
  <sheetFormatPr defaultColWidth="9.125" defaultRowHeight="13.8"/>
  <cols>
    <col min="1" max="1" width="15.875" style="28" bestFit="1" customWidth="1"/>
    <col min="2" max="2" width="13.375" style="15" customWidth="1"/>
    <col min="3" max="3" width="16.125" style="15" customWidth="1"/>
    <col min="4" max="4" width="11.625" style="15" customWidth="1"/>
    <col min="5" max="5" width="18.625" style="15" customWidth="1"/>
    <col min="6" max="16384" width="9.125" style="12"/>
  </cols>
  <sheetData>
    <row r="1" spans="1:5" ht="34.5" customHeight="1">
      <c r="A1" s="269" t="s">
        <v>673</v>
      </c>
      <c r="B1" s="269"/>
      <c r="C1" s="269"/>
      <c r="D1" s="269"/>
      <c r="E1" s="55"/>
    </row>
    <row r="2" spans="1:5" ht="15" customHeight="1">
      <c r="A2" s="85" t="s">
        <v>649</v>
      </c>
      <c r="B2" s="85" t="s">
        <v>31</v>
      </c>
      <c r="C2" s="85" t="s">
        <v>650</v>
      </c>
      <c r="D2" s="85" t="s">
        <v>38</v>
      </c>
      <c r="E2" s="239" t="s">
        <v>512</v>
      </c>
    </row>
    <row r="3" spans="1:5" s="8" customFormat="1" ht="15" customHeight="1">
      <c r="A3" s="11" t="s">
        <v>51</v>
      </c>
      <c r="B3" s="11" t="s">
        <v>398</v>
      </c>
      <c r="C3" s="11">
        <v>0.2</v>
      </c>
      <c r="D3" s="11" t="s">
        <v>399</v>
      </c>
      <c r="E3" s="11"/>
    </row>
    <row r="4" spans="1:5" ht="15">
      <c r="A4" s="11" t="s">
        <v>51</v>
      </c>
      <c r="B4" s="15" t="s">
        <v>386</v>
      </c>
      <c r="C4" s="11">
        <v>0.01</v>
      </c>
      <c r="D4" s="15" t="s">
        <v>39</v>
      </c>
    </row>
    <row r="5" spans="1:5">
      <c r="A5" s="11" t="s">
        <v>51</v>
      </c>
      <c r="B5" s="15" t="s">
        <v>400</v>
      </c>
      <c r="C5" s="11">
        <v>1</v>
      </c>
      <c r="D5" s="15" t="s">
        <v>399</v>
      </c>
      <c r="E5" s="15" t="s">
        <v>815</v>
      </c>
    </row>
    <row r="6" spans="1:5">
      <c r="A6" s="11" t="s">
        <v>51</v>
      </c>
      <c r="B6" s="15" t="s">
        <v>401</v>
      </c>
      <c r="C6" s="11">
        <v>1</v>
      </c>
      <c r="D6" s="15" t="s">
        <v>399</v>
      </c>
    </row>
    <row r="7" spans="1:5">
      <c r="A7" s="11" t="s">
        <v>51</v>
      </c>
      <c r="B7" s="15" t="s">
        <v>402</v>
      </c>
      <c r="C7" s="11">
        <v>0.2</v>
      </c>
      <c r="D7" s="15" t="s">
        <v>399</v>
      </c>
    </row>
    <row r="8" spans="1:5">
      <c r="A8" s="11" t="s">
        <v>51</v>
      </c>
      <c r="B8" s="15" t="s">
        <v>403</v>
      </c>
      <c r="C8" s="11">
        <v>0.1</v>
      </c>
      <c r="D8" s="15" t="s">
        <v>399</v>
      </c>
      <c r="E8" s="15" t="s">
        <v>814</v>
      </c>
    </row>
    <row r="9" spans="1:5">
      <c r="A9" s="11" t="s">
        <v>51</v>
      </c>
      <c r="B9" s="15" t="s">
        <v>387</v>
      </c>
      <c r="C9" s="11">
        <v>0.01</v>
      </c>
      <c r="D9" s="15" t="s">
        <v>39</v>
      </c>
    </row>
    <row r="10" spans="1:5">
      <c r="A10" s="11" t="s">
        <v>51</v>
      </c>
      <c r="B10" s="15" t="s">
        <v>404</v>
      </c>
      <c r="C10" s="11">
        <v>0.2</v>
      </c>
      <c r="D10" s="15" t="s">
        <v>399</v>
      </c>
    </row>
    <row r="11" spans="1:5">
      <c r="A11" s="11" t="s">
        <v>51</v>
      </c>
      <c r="B11" s="15" t="s">
        <v>405</v>
      </c>
      <c r="C11" s="11">
        <v>1</v>
      </c>
      <c r="D11" s="15" t="s">
        <v>399</v>
      </c>
    </row>
    <row r="12" spans="1:5">
      <c r="A12" s="11" t="s">
        <v>51</v>
      </c>
      <c r="B12" s="15" t="s">
        <v>406</v>
      </c>
      <c r="C12" s="11">
        <v>1</v>
      </c>
      <c r="D12" s="15" t="s">
        <v>399</v>
      </c>
    </row>
    <row r="13" spans="1:5">
      <c r="A13" s="11" t="s">
        <v>51</v>
      </c>
      <c r="B13" s="15" t="s">
        <v>407</v>
      </c>
      <c r="C13" s="11">
        <v>1</v>
      </c>
      <c r="D13" s="15" t="s">
        <v>399</v>
      </c>
    </row>
    <row r="14" spans="1:5">
      <c r="A14" s="11" t="s">
        <v>51</v>
      </c>
      <c r="B14" s="15" t="s">
        <v>408</v>
      </c>
      <c r="C14" s="11">
        <v>0.1</v>
      </c>
      <c r="D14" s="15" t="s">
        <v>399</v>
      </c>
      <c r="E14" s="15" t="s">
        <v>814</v>
      </c>
    </row>
    <row r="15" spans="1:5">
      <c r="A15" s="11" t="s">
        <v>51</v>
      </c>
      <c r="B15" s="15" t="s">
        <v>409</v>
      </c>
      <c r="C15" s="11">
        <v>1</v>
      </c>
      <c r="D15" s="15" t="s">
        <v>399</v>
      </c>
    </row>
    <row r="16" spans="1:5">
      <c r="A16" s="11" t="s">
        <v>51</v>
      </c>
      <c r="B16" s="15" t="s">
        <v>410</v>
      </c>
      <c r="C16" s="11">
        <v>0.2</v>
      </c>
      <c r="D16" s="15" t="s">
        <v>399</v>
      </c>
    </row>
    <row r="17" spans="1:4">
      <c r="A17" s="11" t="s">
        <v>51</v>
      </c>
      <c r="B17" s="15" t="s">
        <v>411</v>
      </c>
      <c r="C17" s="11">
        <v>0.2</v>
      </c>
      <c r="D17" s="15" t="s">
        <v>399</v>
      </c>
    </row>
    <row r="18" spans="1:4">
      <c r="A18" s="11" t="s">
        <v>51</v>
      </c>
      <c r="B18" s="15" t="s">
        <v>412</v>
      </c>
      <c r="C18" s="11">
        <v>0.2</v>
      </c>
      <c r="D18" s="15" t="s">
        <v>399</v>
      </c>
    </row>
    <row r="19" spans="1:4" ht="15">
      <c r="A19" s="11" t="s">
        <v>51</v>
      </c>
      <c r="B19" s="15" t="s">
        <v>388</v>
      </c>
      <c r="C19" s="11">
        <v>0.01</v>
      </c>
      <c r="D19" s="15" t="s">
        <v>39</v>
      </c>
    </row>
    <row r="20" spans="1:4">
      <c r="A20" s="11" t="s">
        <v>51</v>
      </c>
      <c r="B20" s="15" t="s">
        <v>413</v>
      </c>
      <c r="C20" s="11">
        <v>1</v>
      </c>
      <c r="D20" s="15" t="s">
        <v>399</v>
      </c>
    </row>
    <row r="21" spans="1:4">
      <c r="A21" s="11" t="s">
        <v>51</v>
      </c>
      <c r="B21" s="15" t="s">
        <v>414</v>
      </c>
      <c r="C21" s="11">
        <v>1</v>
      </c>
      <c r="D21" s="15" t="s">
        <v>399</v>
      </c>
    </row>
    <row r="22" spans="1:4">
      <c r="A22" s="11" t="s">
        <v>51</v>
      </c>
      <c r="B22" s="15" t="s">
        <v>416</v>
      </c>
      <c r="C22" s="11">
        <v>1</v>
      </c>
      <c r="D22" s="15" t="s">
        <v>399</v>
      </c>
    </row>
    <row r="23" spans="1:4">
      <c r="A23" s="11" t="s">
        <v>51</v>
      </c>
      <c r="B23" s="15" t="s">
        <v>418</v>
      </c>
      <c r="C23" s="11">
        <v>1</v>
      </c>
      <c r="D23" s="15" t="s">
        <v>399</v>
      </c>
    </row>
    <row r="24" spans="1:4" ht="15">
      <c r="A24" s="11" t="s">
        <v>51</v>
      </c>
      <c r="B24" s="15" t="s">
        <v>389</v>
      </c>
      <c r="C24" s="11">
        <v>0.01</v>
      </c>
      <c r="D24" s="15" t="s">
        <v>39</v>
      </c>
    </row>
    <row r="25" spans="1:4">
      <c r="A25" s="11" t="s">
        <v>51</v>
      </c>
      <c r="B25" s="15" t="s">
        <v>419</v>
      </c>
      <c r="C25" s="11">
        <v>1</v>
      </c>
      <c r="D25" s="15" t="s">
        <v>399</v>
      </c>
    </row>
    <row r="26" spans="1:4">
      <c r="A26" s="11" t="s">
        <v>51</v>
      </c>
      <c r="B26" s="15" t="s">
        <v>50</v>
      </c>
      <c r="C26" s="11">
        <v>1</v>
      </c>
      <c r="D26" s="15" t="s">
        <v>399</v>
      </c>
    </row>
    <row r="27" spans="1:4">
      <c r="A27" s="11" t="s">
        <v>51</v>
      </c>
      <c r="B27" s="15" t="s">
        <v>390</v>
      </c>
      <c r="C27" s="11">
        <v>0.01</v>
      </c>
      <c r="D27" s="15" t="s">
        <v>39</v>
      </c>
    </row>
    <row r="28" spans="1:4">
      <c r="A28" s="11" t="s">
        <v>51</v>
      </c>
      <c r="B28" s="15" t="s">
        <v>391</v>
      </c>
      <c r="C28" s="11">
        <v>0.01</v>
      </c>
      <c r="D28" s="15" t="s">
        <v>39</v>
      </c>
    </row>
    <row r="29" spans="1:4">
      <c r="A29" s="11" t="s">
        <v>51</v>
      </c>
      <c r="B29" s="15" t="s">
        <v>421</v>
      </c>
      <c r="C29" s="11">
        <v>1</v>
      </c>
      <c r="D29" s="15" t="s">
        <v>399</v>
      </c>
    </row>
    <row r="30" spans="1:4" ht="15">
      <c r="A30" s="11" t="s">
        <v>51</v>
      </c>
      <c r="B30" s="15" t="s">
        <v>392</v>
      </c>
      <c r="C30" s="11">
        <v>0.01</v>
      </c>
      <c r="D30" s="15" t="s">
        <v>39</v>
      </c>
    </row>
    <row r="31" spans="1:4">
      <c r="A31" s="11" t="s">
        <v>51</v>
      </c>
      <c r="B31" s="15" t="s">
        <v>422</v>
      </c>
      <c r="C31" s="11">
        <v>1</v>
      </c>
      <c r="D31" s="15" t="s">
        <v>399</v>
      </c>
    </row>
    <row r="32" spans="1:4">
      <c r="A32" s="11" t="s">
        <v>51</v>
      </c>
      <c r="B32" s="15" t="s">
        <v>423</v>
      </c>
      <c r="C32" s="11">
        <v>1</v>
      </c>
      <c r="D32" s="15" t="s">
        <v>399</v>
      </c>
    </row>
    <row r="33" spans="1:5">
      <c r="A33" s="11" t="s">
        <v>51</v>
      </c>
      <c r="B33" s="15" t="s">
        <v>424</v>
      </c>
      <c r="C33" s="11">
        <v>1</v>
      </c>
      <c r="D33" s="15" t="s">
        <v>399</v>
      </c>
    </row>
    <row r="34" spans="1:5" ht="15">
      <c r="A34" s="11" t="s">
        <v>51</v>
      </c>
      <c r="B34" s="15" t="s">
        <v>393</v>
      </c>
      <c r="C34" s="11">
        <v>0.01</v>
      </c>
      <c r="D34" s="15" t="s">
        <v>39</v>
      </c>
    </row>
    <row r="35" spans="1:5">
      <c r="A35" s="11" t="s">
        <v>51</v>
      </c>
      <c r="B35" s="15" t="s">
        <v>425</v>
      </c>
      <c r="C35" s="11">
        <v>1</v>
      </c>
      <c r="D35" s="15" t="s">
        <v>399</v>
      </c>
    </row>
    <row r="36" spans="1:5">
      <c r="A36" s="11" t="s">
        <v>51</v>
      </c>
      <c r="B36" s="15" t="s">
        <v>426</v>
      </c>
      <c r="C36" s="11">
        <v>1</v>
      </c>
      <c r="D36" s="15" t="s">
        <v>399</v>
      </c>
    </row>
    <row r="37" spans="1:5">
      <c r="A37" s="11" t="s">
        <v>51</v>
      </c>
      <c r="B37" s="15" t="s">
        <v>427</v>
      </c>
      <c r="C37" s="11">
        <v>0.1</v>
      </c>
      <c r="D37" s="15" t="s">
        <v>399</v>
      </c>
      <c r="E37" s="15" t="s">
        <v>814</v>
      </c>
    </row>
    <row r="38" spans="1:5">
      <c r="A38" s="11" t="s">
        <v>51</v>
      </c>
      <c r="B38" s="15" t="s">
        <v>454</v>
      </c>
      <c r="C38" s="11">
        <v>10</v>
      </c>
      <c r="D38" s="15" t="s">
        <v>399</v>
      </c>
    </row>
    <row r="39" spans="1:5">
      <c r="A39" s="11" t="s">
        <v>51</v>
      </c>
      <c r="B39" s="15" t="s">
        <v>430</v>
      </c>
      <c r="C39" s="11">
        <v>1</v>
      </c>
      <c r="D39" s="15" t="s">
        <v>399</v>
      </c>
    </row>
    <row r="40" spans="1:5">
      <c r="A40" s="11" t="s">
        <v>51</v>
      </c>
      <c r="B40" s="15" t="s">
        <v>431</v>
      </c>
      <c r="C40" s="11">
        <v>1</v>
      </c>
      <c r="D40" s="15" t="s">
        <v>399</v>
      </c>
    </row>
    <row r="41" spans="1:5">
      <c r="A41" s="11" t="s">
        <v>51</v>
      </c>
      <c r="B41" s="15" t="s">
        <v>432</v>
      </c>
      <c r="C41" s="11">
        <v>1</v>
      </c>
      <c r="D41" s="15" t="s">
        <v>399</v>
      </c>
    </row>
    <row r="42" spans="1:5">
      <c r="A42" s="11" t="s">
        <v>51</v>
      </c>
      <c r="B42" s="15" t="s">
        <v>433</v>
      </c>
      <c r="C42" s="11">
        <v>1</v>
      </c>
      <c r="D42" s="15" t="s">
        <v>399</v>
      </c>
    </row>
    <row r="43" spans="1:5">
      <c r="A43" s="11" t="s">
        <v>51</v>
      </c>
      <c r="B43" s="15" t="s">
        <v>434</v>
      </c>
      <c r="C43" s="11">
        <v>1</v>
      </c>
      <c r="D43" s="15" t="s">
        <v>399</v>
      </c>
    </row>
    <row r="44" spans="1:5">
      <c r="A44" s="11" t="s">
        <v>51</v>
      </c>
      <c r="B44" s="15" t="s">
        <v>435</v>
      </c>
      <c r="C44" s="11">
        <v>1</v>
      </c>
      <c r="D44" s="15" t="s">
        <v>399</v>
      </c>
    </row>
    <row r="45" spans="1:5">
      <c r="A45" s="11" t="s">
        <v>51</v>
      </c>
      <c r="B45" s="15" t="s">
        <v>437</v>
      </c>
      <c r="C45" s="11">
        <v>1</v>
      </c>
      <c r="D45" s="15" t="s">
        <v>399</v>
      </c>
    </row>
    <row r="46" spans="1:5" ht="15">
      <c r="A46" s="11" t="s">
        <v>51</v>
      </c>
      <c r="B46" s="15" t="s">
        <v>395</v>
      </c>
      <c r="C46" s="11">
        <v>0.01</v>
      </c>
      <c r="D46" s="15" t="s">
        <v>39</v>
      </c>
    </row>
    <row r="47" spans="1:5">
      <c r="A47" s="11" t="s">
        <v>51</v>
      </c>
      <c r="B47" s="15" t="s">
        <v>439</v>
      </c>
      <c r="C47" s="11">
        <v>2</v>
      </c>
      <c r="D47" s="15" t="s">
        <v>399</v>
      </c>
    </row>
    <row r="48" spans="1:5">
      <c r="A48" s="11" t="s">
        <v>51</v>
      </c>
      <c r="B48" s="15" t="s">
        <v>440</v>
      </c>
      <c r="C48" s="11">
        <v>1</v>
      </c>
      <c r="D48" s="15" t="s">
        <v>399</v>
      </c>
    </row>
    <row r="49" spans="1:5">
      <c r="A49" s="11" t="s">
        <v>51</v>
      </c>
      <c r="B49" s="15" t="s">
        <v>441</v>
      </c>
      <c r="C49" s="11">
        <v>1</v>
      </c>
      <c r="D49" s="15" t="s">
        <v>399</v>
      </c>
    </row>
    <row r="50" spans="1:5">
      <c r="A50" s="11" t="s">
        <v>51</v>
      </c>
      <c r="B50" s="15" t="s">
        <v>442</v>
      </c>
      <c r="C50" s="11">
        <v>1</v>
      </c>
      <c r="D50" s="15" t="s">
        <v>399</v>
      </c>
    </row>
    <row r="51" spans="1:5">
      <c r="A51" s="11" t="s">
        <v>51</v>
      </c>
      <c r="B51" s="15" t="s">
        <v>443</v>
      </c>
      <c r="C51" s="11">
        <v>0.1</v>
      </c>
      <c r="D51" s="15" t="s">
        <v>399</v>
      </c>
    </row>
    <row r="52" spans="1:5">
      <c r="A52" s="11" t="s">
        <v>51</v>
      </c>
      <c r="B52" s="15" t="s">
        <v>444</v>
      </c>
      <c r="C52" s="11">
        <v>1</v>
      </c>
      <c r="D52" s="15" t="s">
        <v>399</v>
      </c>
    </row>
    <row r="53" spans="1:5">
      <c r="A53" s="14" t="s">
        <v>51</v>
      </c>
      <c r="B53" s="55" t="s">
        <v>445</v>
      </c>
      <c r="C53" s="14">
        <v>1</v>
      </c>
      <c r="D53" s="55" t="s">
        <v>399</v>
      </c>
      <c r="E53" s="55"/>
    </row>
    <row r="55" spans="1:5">
      <c r="B55" s="16"/>
    </row>
    <row r="56" spans="1:5">
      <c r="B56" s="16"/>
    </row>
    <row r="57" spans="1:5">
      <c r="B57" s="16"/>
    </row>
    <row r="58" spans="1:5">
      <c r="B58" s="16"/>
    </row>
    <row r="59" spans="1:5">
      <c r="B59" s="16"/>
    </row>
    <row r="60" spans="1:5">
      <c r="B60" s="16"/>
    </row>
    <row r="61" spans="1:5">
      <c r="B61" s="16"/>
    </row>
    <row r="62" spans="1:5">
      <c r="B62" s="16"/>
    </row>
    <row r="63" spans="1:5">
      <c r="B63" s="16"/>
    </row>
    <row r="64" spans="1:5">
      <c r="B64" s="16"/>
    </row>
    <row r="65" spans="2:2">
      <c r="B65" s="16"/>
    </row>
    <row r="66" spans="2:2">
      <c r="B66" s="16"/>
    </row>
    <row r="67" spans="2:2">
      <c r="B67" s="16"/>
    </row>
    <row r="68" spans="2:2">
      <c r="B68" s="16"/>
    </row>
    <row r="69" spans="2:2">
      <c r="B69" s="16"/>
    </row>
    <row r="70" spans="2:2">
      <c r="B70" s="16"/>
    </row>
    <row r="71" spans="2:2">
      <c r="B71" s="16"/>
    </row>
    <row r="72" spans="2:2">
      <c r="B72" s="16"/>
    </row>
    <row r="73" spans="2:2">
      <c r="B73" s="16"/>
    </row>
    <row r="74" spans="2:2">
      <c r="B74" s="16"/>
    </row>
    <row r="75" spans="2:2">
      <c r="B75" s="16"/>
    </row>
    <row r="76" spans="2:2">
      <c r="B76" s="16"/>
    </row>
    <row r="77" spans="2:2">
      <c r="B77" s="16"/>
    </row>
    <row r="78" spans="2:2">
      <c r="B78" s="16"/>
    </row>
    <row r="79" spans="2:2">
      <c r="B79" s="16"/>
    </row>
    <row r="80" spans="2:2">
      <c r="B80" s="16"/>
    </row>
    <row r="81" spans="2:2">
      <c r="B81" s="16"/>
    </row>
    <row r="82" spans="2:2">
      <c r="B82" s="16"/>
    </row>
    <row r="83" spans="2:2">
      <c r="B83" s="16"/>
    </row>
    <row r="84" spans="2:2">
      <c r="B84" s="16"/>
    </row>
    <row r="85" spans="2:2">
      <c r="B85" s="16"/>
    </row>
    <row r="86" spans="2:2">
      <c r="B86" s="16"/>
    </row>
    <row r="87" spans="2:2">
      <c r="B87" s="16"/>
    </row>
    <row r="88" spans="2:2">
      <c r="B88" s="16"/>
    </row>
  </sheetData>
  <mergeCells count="1">
    <mergeCell ref="A1:D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7EE85-5284-4D39-90B5-91E10456831D}">
  <sheetPr codeName="Sheet14"/>
  <dimension ref="A1:BO108"/>
  <sheetViews>
    <sheetView zoomScaleNormal="100" workbookViewId="0">
      <pane ySplit="2" topLeftCell="A3" activePane="bottomLeft" state="frozen"/>
      <selection pane="bottomLeft" activeCell="I106" sqref="I106"/>
    </sheetView>
  </sheetViews>
  <sheetFormatPr defaultColWidth="9.125" defaultRowHeight="13.8"/>
  <cols>
    <col min="1" max="1" width="16.25" style="46" customWidth="1"/>
    <col min="2" max="2" width="14" style="11" customWidth="1"/>
    <col min="3" max="4" width="17.375" style="11" customWidth="1"/>
    <col min="5" max="5" width="13" style="21" customWidth="1"/>
    <col min="6" max="6" width="16.625" style="23" bestFit="1" customWidth="1"/>
    <col min="7" max="7" width="17.125" style="23" customWidth="1"/>
    <col min="8" max="8" width="15.625" style="11" customWidth="1"/>
    <col min="9" max="9" width="26.625" style="11" bestFit="1" customWidth="1"/>
    <col min="10" max="10" width="15.125" style="11" customWidth="1"/>
    <col min="11" max="11" width="12.875" style="11" customWidth="1"/>
    <col min="12" max="12" width="14.625" style="11" customWidth="1"/>
    <col min="13" max="13" width="25.75" style="11" customWidth="1"/>
    <col min="14" max="15" width="25.75" style="15" customWidth="1"/>
    <col min="16" max="63" width="25.75" style="12" customWidth="1"/>
    <col min="64" max="16384" width="9.125" style="12"/>
  </cols>
  <sheetData>
    <row r="1" spans="1:63" s="8" customFormat="1" ht="28.5" customHeight="1">
      <c r="A1" s="135" t="s">
        <v>672</v>
      </c>
      <c r="E1" s="17"/>
      <c r="F1" s="17"/>
      <c r="G1" s="17"/>
      <c r="H1" s="17"/>
      <c r="I1" s="11"/>
      <c r="J1" s="18"/>
      <c r="K1" s="11"/>
      <c r="L1" s="11"/>
      <c r="M1" s="17"/>
      <c r="N1" s="11"/>
      <c r="O1" s="11"/>
    </row>
    <row r="2" spans="1:63" s="11" customFormat="1" ht="15" customHeight="1" thickBot="1">
      <c r="A2" s="47" t="s">
        <v>71</v>
      </c>
      <c r="B2" s="47" t="s">
        <v>72</v>
      </c>
      <c r="C2" s="47" t="s">
        <v>40</v>
      </c>
      <c r="D2" s="47" t="s">
        <v>58</v>
      </c>
      <c r="E2" s="48" t="s">
        <v>59</v>
      </c>
      <c r="F2" s="48" t="s">
        <v>60</v>
      </c>
      <c r="G2" s="49" t="s">
        <v>63</v>
      </c>
      <c r="H2" s="49" t="s">
        <v>64</v>
      </c>
      <c r="I2" s="49" t="s">
        <v>61</v>
      </c>
      <c r="J2" s="47" t="s">
        <v>648</v>
      </c>
      <c r="K2" s="49" t="s">
        <v>55</v>
      </c>
      <c r="L2" s="49" t="s">
        <v>799</v>
      </c>
      <c r="M2" s="51" t="s">
        <v>257</v>
      </c>
      <c r="N2" s="51" t="s">
        <v>457</v>
      </c>
      <c r="O2" s="51" t="s">
        <v>258</v>
      </c>
      <c r="P2" s="51" t="s">
        <v>259</v>
      </c>
      <c r="Q2" s="51" t="s">
        <v>260</v>
      </c>
      <c r="R2" s="51" t="s">
        <v>795</v>
      </c>
      <c r="S2" s="51" t="s">
        <v>261</v>
      </c>
      <c r="T2" s="51" t="s">
        <v>262</v>
      </c>
      <c r="U2" s="51" t="s">
        <v>263</v>
      </c>
      <c r="V2" s="51" t="s">
        <v>264</v>
      </c>
      <c r="W2" s="51" t="s">
        <v>265</v>
      </c>
      <c r="X2" s="51" t="s">
        <v>796</v>
      </c>
      <c r="Y2" s="51" t="s">
        <v>266</v>
      </c>
      <c r="Z2" s="51" t="s">
        <v>267</v>
      </c>
      <c r="AA2" s="51" t="s">
        <v>268</v>
      </c>
      <c r="AB2" s="51" t="s">
        <v>269</v>
      </c>
      <c r="AC2" s="51" t="s">
        <v>458</v>
      </c>
      <c r="AD2" s="51" t="s">
        <v>270</v>
      </c>
      <c r="AE2" s="51" t="s">
        <v>271</v>
      </c>
      <c r="AF2" s="51" t="s">
        <v>272</v>
      </c>
      <c r="AG2" s="51" t="s">
        <v>273</v>
      </c>
      <c r="AH2" s="51" t="s">
        <v>459</v>
      </c>
      <c r="AI2" s="51" t="s">
        <v>274</v>
      </c>
      <c r="AJ2" s="51" t="s">
        <v>275</v>
      </c>
      <c r="AK2" s="51" t="s">
        <v>276</v>
      </c>
      <c r="AL2" s="51" t="s">
        <v>277</v>
      </c>
      <c r="AM2" s="51" t="s">
        <v>278</v>
      </c>
      <c r="AN2" s="51" t="s">
        <v>498</v>
      </c>
      <c r="AO2" s="51" t="s">
        <v>279</v>
      </c>
      <c r="AP2" s="51" t="s">
        <v>280</v>
      </c>
      <c r="AQ2" s="51" t="s">
        <v>281</v>
      </c>
      <c r="AR2" s="51" t="s">
        <v>499</v>
      </c>
      <c r="AS2" s="51" t="s">
        <v>282</v>
      </c>
      <c r="AT2" s="51" t="s">
        <v>283</v>
      </c>
      <c r="AU2" s="51" t="s">
        <v>797</v>
      </c>
      <c r="AV2" s="51" t="s">
        <v>284</v>
      </c>
      <c r="AW2" s="51" t="s">
        <v>285</v>
      </c>
      <c r="AX2" s="51" t="s">
        <v>286</v>
      </c>
      <c r="AY2" s="51" t="s">
        <v>287</v>
      </c>
      <c r="AZ2" s="51" t="s">
        <v>288</v>
      </c>
      <c r="BA2" s="51" t="s">
        <v>289</v>
      </c>
      <c r="BB2" s="51" t="s">
        <v>290</v>
      </c>
      <c r="BC2" s="51" t="s">
        <v>291</v>
      </c>
      <c r="BD2" s="51" t="s">
        <v>659</v>
      </c>
      <c r="BE2" s="52" t="s">
        <v>500</v>
      </c>
      <c r="BF2" s="51" t="s">
        <v>293</v>
      </c>
      <c r="BG2" s="51" t="s">
        <v>294</v>
      </c>
      <c r="BH2" s="51" t="s">
        <v>295</v>
      </c>
      <c r="BI2" s="51" t="s">
        <v>296</v>
      </c>
      <c r="BJ2" s="51" t="s">
        <v>297</v>
      </c>
      <c r="BK2" s="51" t="s">
        <v>298</v>
      </c>
    </row>
    <row r="3" spans="1:63" s="11" customFormat="1" ht="15" customHeight="1">
      <c r="A3" s="26" t="s">
        <v>127</v>
      </c>
      <c r="B3" s="11" t="s">
        <v>152</v>
      </c>
      <c r="C3" s="26" t="s">
        <v>75</v>
      </c>
      <c r="D3" s="11">
        <v>14</v>
      </c>
      <c r="E3" s="175">
        <v>750714</v>
      </c>
      <c r="F3" s="175">
        <v>5612920</v>
      </c>
      <c r="G3" s="37">
        <v>0.5</v>
      </c>
      <c r="H3" s="37">
        <v>1</v>
      </c>
      <c r="I3" s="26" t="s">
        <v>49</v>
      </c>
      <c r="J3" s="41" t="s">
        <v>156</v>
      </c>
      <c r="K3" s="26" t="s">
        <v>54</v>
      </c>
      <c r="L3" s="26">
        <v>2023</v>
      </c>
      <c r="M3" s="63">
        <v>2.5</v>
      </c>
      <c r="N3" s="63">
        <v>14.7</v>
      </c>
      <c r="O3" s="15">
        <v>25</v>
      </c>
      <c r="P3" s="15">
        <v>459</v>
      </c>
      <c r="Q3" s="63">
        <v>1.5</v>
      </c>
      <c r="R3" s="63"/>
      <c r="S3" s="58">
        <v>4.29</v>
      </c>
      <c r="T3" s="15" t="s">
        <v>184</v>
      </c>
      <c r="U3" s="15">
        <v>43</v>
      </c>
      <c r="V3" s="15">
        <v>11</v>
      </c>
      <c r="W3" s="15">
        <v>116</v>
      </c>
      <c r="X3" s="15"/>
      <c r="Y3" s="15">
        <v>48</v>
      </c>
      <c r="Z3" s="63">
        <v>2.6</v>
      </c>
      <c r="AA3" s="63">
        <v>1.2</v>
      </c>
      <c r="AB3" s="63">
        <v>1.1000000000000001</v>
      </c>
      <c r="AC3" s="58">
        <v>4.2699999999999996</v>
      </c>
      <c r="AD3" s="15">
        <v>12</v>
      </c>
      <c r="AE3" s="15">
        <v>3</v>
      </c>
      <c r="AF3" s="15">
        <v>6</v>
      </c>
      <c r="AG3" s="15" t="s">
        <v>184</v>
      </c>
      <c r="AH3" s="58">
        <v>1.7</v>
      </c>
      <c r="AI3" s="15">
        <v>22</v>
      </c>
      <c r="AJ3" s="15">
        <v>20</v>
      </c>
      <c r="AK3" s="58">
        <v>2.0299999999999998</v>
      </c>
      <c r="AL3" s="58">
        <v>0.06</v>
      </c>
      <c r="AM3" s="15">
        <v>2</v>
      </c>
      <c r="AN3" s="15">
        <v>3.61</v>
      </c>
      <c r="AO3" s="15">
        <v>4</v>
      </c>
      <c r="AP3" s="15">
        <v>26</v>
      </c>
      <c r="AQ3" s="15">
        <v>56</v>
      </c>
      <c r="AR3" s="58">
        <v>0.17</v>
      </c>
      <c r="AS3" s="15">
        <v>22</v>
      </c>
      <c r="AT3" s="15">
        <v>4</v>
      </c>
      <c r="AU3" s="15"/>
      <c r="AV3" s="15">
        <v>12</v>
      </c>
      <c r="AW3" s="15">
        <v>10</v>
      </c>
      <c r="AX3" s="15">
        <v>3</v>
      </c>
      <c r="AY3" s="15">
        <v>11</v>
      </c>
      <c r="AZ3" s="15">
        <v>400</v>
      </c>
      <c r="BA3" s="15">
        <v>2</v>
      </c>
      <c r="BB3" s="15" t="s">
        <v>184</v>
      </c>
      <c r="BC3" s="15">
        <v>4</v>
      </c>
      <c r="BD3" s="58">
        <v>0.46</v>
      </c>
      <c r="BE3" s="15" t="s">
        <v>299</v>
      </c>
      <c r="BF3" s="15">
        <v>80</v>
      </c>
      <c r="BG3" s="15" t="s">
        <v>184</v>
      </c>
      <c r="BH3" s="15">
        <v>14</v>
      </c>
      <c r="BI3" s="63">
        <v>1.5</v>
      </c>
      <c r="BJ3" s="15">
        <v>59</v>
      </c>
      <c r="BK3" s="15">
        <v>184</v>
      </c>
    </row>
    <row r="4" spans="1:63" s="11" customFormat="1" ht="15" customHeight="1">
      <c r="A4" s="26" t="s">
        <v>128</v>
      </c>
      <c r="B4" s="11" t="s">
        <v>152</v>
      </c>
      <c r="C4" s="26" t="s">
        <v>76</v>
      </c>
      <c r="D4" s="11">
        <v>14</v>
      </c>
      <c r="E4" s="175">
        <v>750169</v>
      </c>
      <c r="F4" s="175">
        <v>5605028</v>
      </c>
      <c r="G4" s="37">
        <v>0.4</v>
      </c>
      <c r="H4" s="37">
        <v>0.7</v>
      </c>
      <c r="I4" s="26" t="s">
        <v>49</v>
      </c>
      <c r="J4" s="41" t="s">
        <v>156</v>
      </c>
      <c r="K4" s="26" t="s">
        <v>54</v>
      </c>
      <c r="L4" s="26">
        <v>2023</v>
      </c>
      <c r="M4" s="63">
        <v>2.1</v>
      </c>
      <c r="N4" s="63">
        <v>15.8</v>
      </c>
      <c r="O4" s="15" t="s">
        <v>184</v>
      </c>
      <c r="P4" s="15">
        <v>637</v>
      </c>
      <c r="Q4" s="63">
        <v>1.5</v>
      </c>
      <c r="R4" s="63"/>
      <c r="S4" s="58">
        <v>3.29</v>
      </c>
      <c r="T4" s="15">
        <v>1</v>
      </c>
      <c r="U4" s="15">
        <v>42</v>
      </c>
      <c r="V4" s="15">
        <v>15</v>
      </c>
      <c r="W4" s="15">
        <v>150</v>
      </c>
      <c r="X4" s="15"/>
      <c r="Y4" s="15">
        <v>32</v>
      </c>
      <c r="Z4" s="63">
        <v>2.1</v>
      </c>
      <c r="AA4" s="63">
        <v>1</v>
      </c>
      <c r="AB4" s="63">
        <v>1</v>
      </c>
      <c r="AC4" s="58">
        <v>4.76</v>
      </c>
      <c r="AD4" s="15">
        <v>14</v>
      </c>
      <c r="AE4" s="15">
        <v>2</v>
      </c>
      <c r="AF4" s="15">
        <v>6</v>
      </c>
      <c r="AG4" s="15" t="s">
        <v>184</v>
      </c>
      <c r="AH4" s="58">
        <v>2.56</v>
      </c>
      <c r="AI4" s="15">
        <v>21</v>
      </c>
      <c r="AJ4" s="15">
        <v>34</v>
      </c>
      <c r="AK4" s="58">
        <v>2.8</v>
      </c>
      <c r="AL4" s="58">
        <v>0.06</v>
      </c>
      <c r="AM4" s="15">
        <v>2</v>
      </c>
      <c r="AN4" s="15">
        <v>3.02</v>
      </c>
      <c r="AO4" s="15">
        <v>7</v>
      </c>
      <c r="AP4" s="15">
        <v>20</v>
      </c>
      <c r="AQ4" s="15">
        <v>66</v>
      </c>
      <c r="AR4" s="58">
        <v>0.08</v>
      </c>
      <c r="AS4" s="15">
        <v>23</v>
      </c>
      <c r="AT4" s="15">
        <v>3</v>
      </c>
      <c r="AU4" s="15"/>
      <c r="AV4" s="15">
        <v>62</v>
      </c>
      <c r="AW4" s="15">
        <v>11</v>
      </c>
      <c r="AX4" s="15">
        <v>2</v>
      </c>
      <c r="AY4" s="15">
        <v>6</v>
      </c>
      <c r="AZ4" s="15">
        <v>356</v>
      </c>
      <c r="BA4" s="15" t="s">
        <v>184</v>
      </c>
      <c r="BB4" s="15" t="s">
        <v>184</v>
      </c>
      <c r="BC4" s="15">
        <v>6</v>
      </c>
      <c r="BD4" s="58">
        <v>0.57999999999999996</v>
      </c>
      <c r="BE4" s="15" t="s">
        <v>299</v>
      </c>
      <c r="BF4" s="15">
        <v>90</v>
      </c>
      <c r="BG4" s="15" t="s">
        <v>184</v>
      </c>
      <c r="BH4" s="15">
        <v>12</v>
      </c>
      <c r="BI4" s="63">
        <v>1.3</v>
      </c>
      <c r="BJ4" s="15">
        <v>77</v>
      </c>
      <c r="BK4" s="15">
        <v>174</v>
      </c>
    </row>
    <row r="5" spans="1:63" s="11" customFormat="1" ht="15" customHeight="1">
      <c r="A5" s="26" t="s">
        <v>129</v>
      </c>
      <c r="B5" s="11" t="s">
        <v>152</v>
      </c>
      <c r="C5" s="26" t="s">
        <v>77</v>
      </c>
      <c r="D5" s="11">
        <v>14</v>
      </c>
      <c r="E5" s="175">
        <v>753487</v>
      </c>
      <c r="F5" s="175">
        <v>5609822</v>
      </c>
      <c r="G5" s="37">
        <v>0.4</v>
      </c>
      <c r="H5" s="37">
        <v>0.8</v>
      </c>
      <c r="I5" s="26" t="s">
        <v>49</v>
      </c>
      <c r="J5" s="41" t="s">
        <v>156</v>
      </c>
      <c r="K5" s="26" t="s">
        <v>54</v>
      </c>
      <c r="L5" s="26">
        <v>2023</v>
      </c>
      <c r="M5" s="63">
        <v>1.9</v>
      </c>
      <c r="N5" s="63">
        <v>15.2</v>
      </c>
      <c r="O5" s="15" t="s">
        <v>184</v>
      </c>
      <c r="P5" s="15">
        <v>479</v>
      </c>
      <c r="Q5" s="63">
        <v>1.4</v>
      </c>
      <c r="R5" s="63"/>
      <c r="S5" s="58">
        <v>3.2</v>
      </c>
      <c r="T5" s="15">
        <v>1</v>
      </c>
      <c r="U5" s="15">
        <v>36</v>
      </c>
      <c r="V5" s="15">
        <v>17</v>
      </c>
      <c r="W5" s="15">
        <v>115</v>
      </c>
      <c r="X5" s="15"/>
      <c r="Y5" s="15">
        <v>42</v>
      </c>
      <c r="Z5" s="63">
        <v>2.2000000000000002</v>
      </c>
      <c r="AA5" s="63">
        <v>0.9</v>
      </c>
      <c r="AB5" s="63">
        <v>1</v>
      </c>
      <c r="AC5" s="58">
        <v>4.75</v>
      </c>
      <c r="AD5" s="15">
        <v>12</v>
      </c>
      <c r="AE5" s="15">
        <v>2</v>
      </c>
      <c r="AF5" s="15">
        <v>7</v>
      </c>
      <c r="AG5" s="15" t="s">
        <v>184</v>
      </c>
      <c r="AH5" s="58">
        <v>1.87</v>
      </c>
      <c r="AI5" s="15">
        <v>18</v>
      </c>
      <c r="AJ5" s="15">
        <v>39</v>
      </c>
      <c r="AK5" s="58">
        <v>3.08</v>
      </c>
      <c r="AL5" s="58">
        <v>0.06</v>
      </c>
      <c r="AM5" s="15">
        <v>3</v>
      </c>
      <c r="AN5" s="15">
        <v>2.68</v>
      </c>
      <c r="AO5" s="15">
        <v>4</v>
      </c>
      <c r="AP5" s="15">
        <v>20</v>
      </c>
      <c r="AQ5" s="15">
        <v>55</v>
      </c>
      <c r="AR5" s="58">
        <v>0.14000000000000001</v>
      </c>
      <c r="AS5" s="15">
        <v>17</v>
      </c>
      <c r="AT5" s="15">
        <v>3</v>
      </c>
      <c r="AU5" s="15"/>
      <c r="AV5" s="15">
        <v>153</v>
      </c>
      <c r="AW5" s="15">
        <v>12</v>
      </c>
      <c r="AX5" s="15">
        <v>2</v>
      </c>
      <c r="AY5" s="15">
        <v>10</v>
      </c>
      <c r="AZ5" s="15">
        <v>309</v>
      </c>
      <c r="BA5" s="15" t="s">
        <v>184</v>
      </c>
      <c r="BB5" s="15" t="s">
        <v>184</v>
      </c>
      <c r="BC5" s="15">
        <v>4</v>
      </c>
      <c r="BD5" s="58">
        <v>0.56999999999999995</v>
      </c>
      <c r="BE5" s="15" t="s">
        <v>299</v>
      </c>
      <c r="BF5" s="15">
        <v>98</v>
      </c>
      <c r="BG5" s="15" t="s">
        <v>184</v>
      </c>
      <c r="BH5" s="15">
        <v>13</v>
      </c>
      <c r="BI5" s="63">
        <v>1.4</v>
      </c>
      <c r="BJ5" s="15">
        <v>61</v>
      </c>
      <c r="BK5" s="15">
        <v>176</v>
      </c>
    </row>
    <row r="6" spans="1:63" s="11" customFormat="1" ht="15" customHeight="1">
      <c r="A6" s="26" t="s">
        <v>130</v>
      </c>
      <c r="B6" s="11" t="s">
        <v>152</v>
      </c>
      <c r="C6" s="26" t="s">
        <v>78</v>
      </c>
      <c r="D6" s="11">
        <v>14</v>
      </c>
      <c r="E6" s="175">
        <v>753693</v>
      </c>
      <c r="F6" s="175">
        <v>5596730</v>
      </c>
      <c r="G6" s="37">
        <v>0.4</v>
      </c>
      <c r="H6" s="37">
        <v>0.6</v>
      </c>
      <c r="I6" s="26" t="s">
        <v>49</v>
      </c>
      <c r="J6" s="41" t="s">
        <v>156</v>
      </c>
      <c r="K6" s="26" t="s">
        <v>54</v>
      </c>
      <c r="L6" s="26">
        <v>2023</v>
      </c>
      <c r="M6" s="63">
        <v>2.7</v>
      </c>
      <c r="N6" s="63">
        <v>15.8</v>
      </c>
      <c r="O6" s="15">
        <v>18</v>
      </c>
      <c r="P6" s="15">
        <v>536</v>
      </c>
      <c r="Q6" s="63">
        <v>1</v>
      </c>
      <c r="R6" s="63"/>
      <c r="S6" s="58">
        <v>2.83</v>
      </c>
      <c r="T6" s="15" t="s">
        <v>184</v>
      </c>
      <c r="U6" s="15">
        <v>29</v>
      </c>
      <c r="V6" s="15">
        <v>25</v>
      </c>
      <c r="W6" s="15">
        <v>185</v>
      </c>
      <c r="X6" s="15"/>
      <c r="Y6" s="15">
        <v>36</v>
      </c>
      <c r="Z6" s="63">
        <v>1.2</v>
      </c>
      <c r="AA6" s="63">
        <v>0.5</v>
      </c>
      <c r="AB6" s="63">
        <v>0.9</v>
      </c>
      <c r="AC6" s="58">
        <v>5.43</v>
      </c>
      <c r="AD6" s="15">
        <v>9</v>
      </c>
      <c r="AE6" s="15">
        <v>1</v>
      </c>
      <c r="AF6" s="15">
        <v>6</v>
      </c>
      <c r="AG6" s="15" t="s">
        <v>184</v>
      </c>
      <c r="AH6" s="58">
        <v>2.21</v>
      </c>
      <c r="AI6" s="15">
        <v>15</v>
      </c>
      <c r="AJ6" s="15">
        <v>62</v>
      </c>
      <c r="AK6" s="58">
        <v>4.95</v>
      </c>
      <c r="AL6" s="58">
        <v>0.06</v>
      </c>
      <c r="AM6" s="15">
        <v>2</v>
      </c>
      <c r="AN6" s="15">
        <v>2.21</v>
      </c>
      <c r="AO6" s="15">
        <v>3</v>
      </c>
      <c r="AP6" s="15">
        <v>13</v>
      </c>
      <c r="AQ6" s="15">
        <v>135</v>
      </c>
      <c r="AR6" s="58">
        <v>7.0000000000000007E-2</v>
      </c>
      <c r="AS6" s="15">
        <v>15</v>
      </c>
      <c r="AT6" s="15">
        <v>1</v>
      </c>
      <c r="AU6" s="15"/>
      <c r="AV6" s="15">
        <v>57</v>
      </c>
      <c r="AW6" s="15">
        <v>10</v>
      </c>
      <c r="AX6" s="15">
        <v>1</v>
      </c>
      <c r="AY6" s="15">
        <v>9</v>
      </c>
      <c r="AZ6" s="15">
        <v>271</v>
      </c>
      <c r="BA6" s="15" t="s">
        <v>184</v>
      </c>
      <c r="BB6" s="15" t="s">
        <v>184</v>
      </c>
      <c r="BC6" s="15">
        <v>2</v>
      </c>
      <c r="BD6" s="58">
        <v>0.4</v>
      </c>
      <c r="BE6" s="15" t="s">
        <v>299</v>
      </c>
      <c r="BF6" s="15">
        <v>75</v>
      </c>
      <c r="BG6" s="15" t="s">
        <v>184</v>
      </c>
      <c r="BH6" s="15">
        <v>8</v>
      </c>
      <c r="BI6" s="63">
        <v>0.9</v>
      </c>
      <c r="BJ6" s="15">
        <v>82</v>
      </c>
      <c r="BK6" s="15">
        <v>131</v>
      </c>
    </row>
    <row r="7" spans="1:63" s="11" customFormat="1" ht="15" customHeight="1">
      <c r="A7" s="26" t="s">
        <v>131</v>
      </c>
      <c r="B7" s="11" t="s">
        <v>152</v>
      </c>
      <c r="C7" s="26" t="s">
        <v>79</v>
      </c>
      <c r="D7" s="11">
        <v>14</v>
      </c>
      <c r="E7" s="175">
        <v>767166</v>
      </c>
      <c r="F7" s="175">
        <v>5594989</v>
      </c>
      <c r="G7" s="37">
        <v>0.4</v>
      </c>
      <c r="H7" s="37">
        <v>0.7</v>
      </c>
      <c r="I7" s="26" t="s">
        <v>49</v>
      </c>
      <c r="J7" s="41" t="s">
        <v>156</v>
      </c>
      <c r="K7" s="26" t="s">
        <v>54</v>
      </c>
      <c r="L7" s="26">
        <v>2023</v>
      </c>
      <c r="M7" s="63">
        <v>2.2999999999999998</v>
      </c>
      <c r="N7" s="63">
        <v>14.9</v>
      </c>
      <c r="O7" s="15">
        <v>11</v>
      </c>
      <c r="P7" s="15">
        <v>673</v>
      </c>
      <c r="Q7" s="63">
        <v>1.6</v>
      </c>
      <c r="R7" s="63"/>
      <c r="S7" s="58">
        <v>3.59</v>
      </c>
      <c r="T7" s="15">
        <v>1</v>
      </c>
      <c r="U7" s="15">
        <v>76</v>
      </c>
      <c r="V7" s="15">
        <v>13</v>
      </c>
      <c r="W7" s="15">
        <v>89</v>
      </c>
      <c r="X7" s="15"/>
      <c r="Y7" s="15">
        <v>25</v>
      </c>
      <c r="Z7" s="63">
        <v>2.9</v>
      </c>
      <c r="AA7" s="63">
        <v>1.3</v>
      </c>
      <c r="AB7" s="63">
        <v>1.2</v>
      </c>
      <c r="AC7" s="58">
        <v>3.93</v>
      </c>
      <c r="AD7" s="15">
        <v>14</v>
      </c>
      <c r="AE7" s="15">
        <v>3</v>
      </c>
      <c r="AF7" s="15">
        <v>7</v>
      </c>
      <c r="AG7" s="15" t="s">
        <v>184</v>
      </c>
      <c r="AH7" s="58">
        <v>2.4300000000000002</v>
      </c>
      <c r="AI7" s="15">
        <v>35</v>
      </c>
      <c r="AJ7" s="15">
        <v>21</v>
      </c>
      <c r="AK7" s="58">
        <v>1.84</v>
      </c>
      <c r="AL7" s="58">
        <v>0.05</v>
      </c>
      <c r="AM7" s="15">
        <v>2</v>
      </c>
      <c r="AN7" s="15">
        <v>3.38</v>
      </c>
      <c r="AO7" s="15">
        <v>6</v>
      </c>
      <c r="AP7" s="15">
        <v>35</v>
      </c>
      <c r="AQ7" s="15">
        <v>39</v>
      </c>
      <c r="AR7" s="58">
        <v>0.22</v>
      </c>
      <c r="AS7" s="15">
        <v>21</v>
      </c>
      <c r="AT7" s="15">
        <v>7</v>
      </c>
      <c r="AU7" s="15"/>
      <c r="AV7" s="15">
        <v>52</v>
      </c>
      <c r="AW7" s="15">
        <v>9</v>
      </c>
      <c r="AX7" s="15">
        <v>4</v>
      </c>
      <c r="AY7" s="15">
        <v>4</v>
      </c>
      <c r="AZ7" s="15">
        <v>420</v>
      </c>
      <c r="BA7" s="15" t="s">
        <v>184</v>
      </c>
      <c r="BB7" s="15" t="s">
        <v>184</v>
      </c>
      <c r="BC7" s="15">
        <v>9</v>
      </c>
      <c r="BD7" s="58">
        <v>0.48</v>
      </c>
      <c r="BE7" s="15" t="s">
        <v>299</v>
      </c>
      <c r="BF7" s="15">
        <v>72</v>
      </c>
      <c r="BG7" s="15" t="s">
        <v>184</v>
      </c>
      <c r="BH7" s="15">
        <v>16</v>
      </c>
      <c r="BI7" s="63">
        <v>1.6</v>
      </c>
      <c r="BJ7" s="15">
        <v>53</v>
      </c>
      <c r="BK7" s="15">
        <v>238</v>
      </c>
    </row>
    <row r="8" spans="1:63" s="11" customFormat="1" ht="15" customHeight="1">
      <c r="A8" s="26" t="s">
        <v>132</v>
      </c>
      <c r="B8" s="11" t="s">
        <v>152</v>
      </c>
      <c r="C8" s="26" t="s">
        <v>80</v>
      </c>
      <c r="D8" s="11">
        <v>14</v>
      </c>
      <c r="E8" s="175">
        <v>770524</v>
      </c>
      <c r="F8" s="175">
        <v>5592364</v>
      </c>
      <c r="G8" s="37">
        <v>0.4</v>
      </c>
      <c r="H8" s="37">
        <v>0.7</v>
      </c>
      <c r="I8" s="26" t="s">
        <v>49</v>
      </c>
      <c r="J8" s="41" t="s">
        <v>156</v>
      </c>
      <c r="K8" s="26" t="s">
        <v>54</v>
      </c>
      <c r="L8" s="26">
        <v>2023</v>
      </c>
      <c r="M8" s="63">
        <v>1</v>
      </c>
      <c r="N8" s="63">
        <v>15.7</v>
      </c>
      <c r="O8" s="15">
        <v>4</v>
      </c>
      <c r="P8" s="15">
        <v>622</v>
      </c>
      <c r="Q8" s="63">
        <v>1.5</v>
      </c>
      <c r="R8" s="63"/>
      <c r="S8" s="58">
        <v>3.23</v>
      </c>
      <c r="T8" s="15">
        <v>1</v>
      </c>
      <c r="U8" s="15">
        <v>67</v>
      </c>
      <c r="V8" s="15">
        <v>8</v>
      </c>
      <c r="W8" s="15">
        <v>61</v>
      </c>
      <c r="X8" s="15"/>
      <c r="Y8" s="15">
        <v>29</v>
      </c>
      <c r="Z8" s="63">
        <v>3.6</v>
      </c>
      <c r="AA8" s="63">
        <v>1.6</v>
      </c>
      <c r="AB8" s="63">
        <v>1.1000000000000001</v>
      </c>
      <c r="AC8" s="58">
        <v>2.69</v>
      </c>
      <c r="AD8" s="15">
        <v>14</v>
      </c>
      <c r="AE8" s="15">
        <v>3</v>
      </c>
      <c r="AF8" s="15">
        <v>9</v>
      </c>
      <c r="AG8" s="15" t="s">
        <v>184</v>
      </c>
      <c r="AH8" s="58">
        <v>2.36</v>
      </c>
      <c r="AI8" s="15">
        <v>36</v>
      </c>
      <c r="AJ8" s="15">
        <v>16</v>
      </c>
      <c r="AK8" s="58">
        <v>1.27</v>
      </c>
      <c r="AL8" s="58">
        <v>0.05</v>
      </c>
      <c r="AM8" s="15">
        <v>5</v>
      </c>
      <c r="AN8" s="15">
        <v>3.53</v>
      </c>
      <c r="AO8" s="15">
        <v>6</v>
      </c>
      <c r="AP8" s="15">
        <v>33</v>
      </c>
      <c r="AQ8" s="15">
        <v>24</v>
      </c>
      <c r="AR8" s="58">
        <v>0.17</v>
      </c>
      <c r="AS8" s="15">
        <v>19</v>
      </c>
      <c r="AT8" s="15">
        <v>6</v>
      </c>
      <c r="AU8" s="15"/>
      <c r="AV8" s="15">
        <v>473</v>
      </c>
      <c r="AW8" s="15">
        <v>8</v>
      </c>
      <c r="AX8" s="15">
        <v>4</v>
      </c>
      <c r="AY8" s="15">
        <v>7</v>
      </c>
      <c r="AZ8" s="15">
        <v>394</v>
      </c>
      <c r="BA8" s="15" t="s">
        <v>184</v>
      </c>
      <c r="BB8" s="15" t="s">
        <v>184</v>
      </c>
      <c r="BC8" s="15">
        <v>12</v>
      </c>
      <c r="BD8" s="58">
        <v>0.4</v>
      </c>
      <c r="BE8" s="15">
        <v>24</v>
      </c>
      <c r="BF8" s="15">
        <v>49</v>
      </c>
      <c r="BG8" s="15" t="s">
        <v>184</v>
      </c>
      <c r="BH8" s="15">
        <v>17</v>
      </c>
      <c r="BI8" s="63">
        <v>2</v>
      </c>
      <c r="BJ8" s="15">
        <v>43</v>
      </c>
      <c r="BK8" s="15">
        <v>318</v>
      </c>
    </row>
    <row r="9" spans="1:63" s="11" customFormat="1" ht="15" customHeight="1">
      <c r="A9" s="26" t="s">
        <v>133</v>
      </c>
      <c r="B9" s="11" t="s">
        <v>152</v>
      </c>
      <c r="C9" s="26" t="s">
        <v>81</v>
      </c>
      <c r="D9" s="11">
        <v>14</v>
      </c>
      <c r="E9" s="175">
        <v>769664</v>
      </c>
      <c r="F9" s="175">
        <v>5589968</v>
      </c>
      <c r="G9" s="37">
        <v>0.5</v>
      </c>
      <c r="H9" s="37">
        <v>0.8</v>
      </c>
      <c r="I9" s="26" t="s">
        <v>49</v>
      </c>
      <c r="J9" s="41" t="s">
        <v>156</v>
      </c>
      <c r="K9" s="26" t="s">
        <v>54</v>
      </c>
      <c r="L9" s="26">
        <v>2023</v>
      </c>
      <c r="M9" s="63">
        <v>1.6</v>
      </c>
      <c r="N9" s="63">
        <v>14.5</v>
      </c>
      <c r="O9" s="15" t="s">
        <v>184</v>
      </c>
      <c r="P9" s="15">
        <v>644</v>
      </c>
      <c r="Q9" s="63">
        <v>1.5</v>
      </c>
      <c r="R9" s="63"/>
      <c r="S9" s="58">
        <v>2.9</v>
      </c>
      <c r="T9" s="15">
        <v>1</v>
      </c>
      <c r="U9" s="15">
        <v>38</v>
      </c>
      <c r="V9" s="15">
        <v>7</v>
      </c>
      <c r="W9" s="15">
        <v>54</v>
      </c>
      <c r="X9" s="15"/>
      <c r="Y9" s="15">
        <v>8</v>
      </c>
      <c r="Z9" s="63">
        <v>2.2999999999999998</v>
      </c>
      <c r="AA9" s="63">
        <v>1.3</v>
      </c>
      <c r="AB9" s="63">
        <v>0.8</v>
      </c>
      <c r="AC9" s="58">
        <v>2.68</v>
      </c>
      <c r="AD9" s="15">
        <v>13</v>
      </c>
      <c r="AE9" s="15">
        <v>2</v>
      </c>
      <c r="AF9" s="15">
        <v>7</v>
      </c>
      <c r="AG9" s="15" t="s">
        <v>184</v>
      </c>
      <c r="AH9" s="58">
        <v>2.41</v>
      </c>
      <c r="AI9" s="15">
        <v>21</v>
      </c>
      <c r="AJ9" s="15">
        <v>17</v>
      </c>
      <c r="AK9" s="58">
        <v>1.21</v>
      </c>
      <c r="AL9" s="58">
        <v>0.04</v>
      </c>
      <c r="AM9" s="15">
        <v>3</v>
      </c>
      <c r="AN9" s="15">
        <v>3.32</v>
      </c>
      <c r="AO9" s="15">
        <v>7</v>
      </c>
      <c r="AP9" s="15">
        <v>21</v>
      </c>
      <c r="AQ9" s="15">
        <v>20</v>
      </c>
      <c r="AR9" s="58">
        <v>0.08</v>
      </c>
      <c r="AS9" s="15">
        <v>22</v>
      </c>
      <c r="AT9" s="15">
        <v>4</v>
      </c>
      <c r="AU9" s="15"/>
      <c r="AV9" s="15">
        <v>111</v>
      </c>
      <c r="AW9" s="15">
        <v>7</v>
      </c>
      <c r="AX9" s="15">
        <v>2</v>
      </c>
      <c r="AY9" s="15">
        <v>8</v>
      </c>
      <c r="AZ9" s="15">
        <v>372</v>
      </c>
      <c r="BA9" s="15" t="s">
        <v>184</v>
      </c>
      <c r="BB9" s="15" t="s">
        <v>184</v>
      </c>
      <c r="BC9" s="15">
        <v>6</v>
      </c>
      <c r="BD9" s="58">
        <v>0.4</v>
      </c>
      <c r="BE9" s="15" t="s">
        <v>299</v>
      </c>
      <c r="BF9" s="15">
        <v>51</v>
      </c>
      <c r="BG9" s="15" t="s">
        <v>184</v>
      </c>
      <c r="BH9" s="15">
        <v>13</v>
      </c>
      <c r="BI9" s="63">
        <v>1.5</v>
      </c>
      <c r="BJ9" s="15">
        <v>40</v>
      </c>
      <c r="BK9" s="15">
        <v>224</v>
      </c>
    </row>
    <row r="10" spans="1:63" s="11" customFormat="1" ht="15" customHeight="1">
      <c r="A10" s="26" t="s">
        <v>134</v>
      </c>
      <c r="B10" s="11" t="s">
        <v>73</v>
      </c>
      <c r="C10" s="26" t="s">
        <v>82</v>
      </c>
      <c r="D10" s="11">
        <v>14</v>
      </c>
      <c r="E10" s="175">
        <v>751326</v>
      </c>
      <c r="F10" s="175">
        <v>5593876</v>
      </c>
      <c r="G10" s="37">
        <v>2.5</v>
      </c>
      <c r="H10" s="37">
        <v>2.6</v>
      </c>
      <c r="I10" s="26" t="s">
        <v>49</v>
      </c>
      <c r="J10" s="41" t="s">
        <v>156</v>
      </c>
      <c r="K10" s="26" t="s">
        <v>54</v>
      </c>
      <c r="L10" s="26">
        <v>2023</v>
      </c>
      <c r="M10" s="63">
        <v>2.9</v>
      </c>
      <c r="N10" s="63">
        <v>16.3</v>
      </c>
      <c r="O10" s="15">
        <v>79</v>
      </c>
      <c r="P10" s="15">
        <v>606</v>
      </c>
      <c r="Q10" s="63">
        <v>1.6</v>
      </c>
      <c r="R10" s="63"/>
      <c r="S10" s="58">
        <v>2.94</v>
      </c>
      <c r="T10" s="15" t="s">
        <v>184</v>
      </c>
      <c r="U10" s="15">
        <v>79</v>
      </c>
      <c r="V10" s="15">
        <v>16</v>
      </c>
      <c r="W10" s="15">
        <v>92</v>
      </c>
      <c r="X10" s="15"/>
      <c r="Y10" s="15">
        <v>84</v>
      </c>
      <c r="Z10" s="63">
        <v>3.3</v>
      </c>
      <c r="AA10" s="63">
        <v>1.2</v>
      </c>
      <c r="AB10" s="63">
        <v>1.4</v>
      </c>
      <c r="AC10" s="58">
        <v>5.4</v>
      </c>
      <c r="AD10" s="15">
        <v>15</v>
      </c>
      <c r="AE10" s="15">
        <v>3</v>
      </c>
      <c r="AF10" s="15">
        <v>7</v>
      </c>
      <c r="AG10" s="15" t="s">
        <v>184</v>
      </c>
      <c r="AH10" s="58">
        <v>2.63</v>
      </c>
      <c r="AI10" s="15">
        <v>41</v>
      </c>
      <c r="AJ10" s="15">
        <v>34</v>
      </c>
      <c r="AK10" s="58">
        <v>2.14</v>
      </c>
      <c r="AL10" s="58">
        <v>0.08</v>
      </c>
      <c r="AM10" s="15">
        <v>3</v>
      </c>
      <c r="AN10" s="15">
        <v>3.03</v>
      </c>
      <c r="AO10" s="15">
        <v>6</v>
      </c>
      <c r="AP10" s="15">
        <v>40</v>
      </c>
      <c r="AQ10" s="15">
        <v>64</v>
      </c>
      <c r="AR10" s="58">
        <v>0.16</v>
      </c>
      <c r="AS10" s="15">
        <v>20</v>
      </c>
      <c r="AT10" s="15">
        <v>8</v>
      </c>
      <c r="AU10" s="15"/>
      <c r="AV10" s="15">
        <v>32</v>
      </c>
      <c r="AW10" s="15">
        <v>11</v>
      </c>
      <c r="AX10" s="15">
        <v>4</v>
      </c>
      <c r="AY10" s="15">
        <v>10</v>
      </c>
      <c r="AZ10" s="15">
        <v>348</v>
      </c>
      <c r="BA10" s="15">
        <v>1</v>
      </c>
      <c r="BB10" s="15" t="s">
        <v>184</v>
      </c>
      <c r="BC10" s="15">
        <v>9</v>
      </c>
      <c r="BD10" s="58">
        <v>0.46</v>
      </c>
      <c r="BE10" s="15" t="s">
        <v>299</v>
      </c>
      <c r="BF10" s="15">
        <v>91</v>
      </c>
      <c r="BG10" s="15" t="s">
        <v>184</v>
      </c>
      <c r="BH10" s="15">
        <v>17</v>
      </c>
      <c r="BI10" s="63">
        <v>1.7</v>
      </c>
      <c r="BJ10" s="15">
        <v>81</v>
      </c>
      <c r="BK10" s="15">
        <v>159</v>
      </c>
    </row>
    <row r="11" spans="1:63" s="11" customFormat="1" ht="15" customHeight="1">
      <c r="A11" s="26" t="s">
        <v>135</v>
      </c>
      <c r="B11" s="11" t="s">
        <v>152</v>
      </c>
      <c r="C11" s="26" t="s">
        <v>83</v>
      </c>
      <c r="D11" s="11">
        <v>14</v>
      </c>
      <c r="E11" s="175">
        <v>750285</v>
      </c>
      <c r="F11" s="175">
        <v>5612554</v>
      </c>
      <c r="G11" s="37">
        <v>0.7</v>
      </c>
      <c r="H11" s="37">
        <v>1</v>
      </c>
      <c r="I11" s="26" t="s">
        <v>49</v>
      </c>
      <c r="J11" s="41" t="s">
        <v>156</v>
      </c>
      <c r="K11" s="26" t="s">
        <v>54</v>
      </c>
      <c r="L11" s="26">
        <v>2023</v>
      </c>
      <c r="M11" s="63">
        <v>1.8</v>
      </c>
      <c r="N11" s="63">
        <v>14.8</v>
      </c>
      <c r="O11" s="15" t="s">
        <v>184</v>
      </c>
      <c r="P11" s="15">
        <v>515</v>
      </c>
      <c r="Q11" s="63">
        <v>1.4</v>
      </c>
      <c r="R11" s="63"/>
      <c r="S11" s="58">
        <v>4.0199999999999996</v>
      </c>
      <c r="T11" s="15">
        <v>1</v>
      </c>
      <c r="U11" s="15">
        <v>47</v>
      </c>
      <c r="V11" s="15">
        <v>15</v>
      </c>
      <c r="W11" s="15">
        <v>144</v>
      </c>
      <c r="X11" s="15"/>
      <c r="Y11" s="15">
        <v>32</v>
      </c>
      <c r="Z11" s="63">
        <v>2.4</v>
      </c>
      <c r="AA11" s="63">
        <v>1.2</v>
      </c>
      <c r="AB11" s="63">
        <v>1.1000000000000001</v>
      </c>
      <c r="AC11" s="58">
        <v>4.43</v>
      </c>
      <c r="AD11" s="15">
        <v>13</v>
      </c>
      <c r="AE11" s="15">
        <v>2</v>
      </c>
      <c r="AF11" s="15">
        <v>7</v>
      </c>
      <c r="AG11" s="15" t="s">
        <v>184</v>
      </c>
      <c r="AH11" s="58">
        <v>1.88</v>
      </c>
      <c r="AI11" s="15">
        <v>18</v>
      </c>
      <c r="AJ11" s="15">
        <v>18</v>
      </c>
      <c r="AK11" s="58">
        <v>2.4700000000000002</v>
      </c>
      <c r="AL11" s="58">
        <v>0.06</v>
      </c>
      <c r="AM11" s="15">
        <v>2</v>
      </c>
      <c r="AN11" s="15">
        <v>3.43</v>
      </c>
      <c r="AO11" s="15">
        <v>5</v>
      </c>
      <c r="AP11" s="15">
        <v>21</v>
      </c>
      <c r="AQ11" s="15">
        <v>81</v>
      </c>
      <c r="AR11" s="58">
        <v>0.18</v>
      </c>
      <c r="AS11" s="15">
        <v>15</v>
      </c>
      <c r="AT11" s="15">
        <v>3</v>
      </c>
      <c r="AU11" s="15"/>
      <c r="AV11" s="15">
        <v>82</v>
      </c>
      <c r="AW11" s="15">
        <v>10</v>
      </c>
      <c r="AX11" s="15">
        <v>2</v>
      </c>
      <c r="AY11" s="15">
        <v>6</v>
      </c>
      <c r="AZ11" s="15">
        <v>390</v>
      </c>
      <c r="BA11" s="15" t="s">
        <v>184</v>
      </c>
      <c r="BB11" s="15" t="s">
        <v>184</v>
      </c>
      <c r="BC11" s="15">
        <v>4</v>
      </c>
      <c r="BD11" s="58">
        <v>0.48</v>
      </c>
      <c r="BE11" s="15" t="s">
        <v>299</v>
      </c>
      <c r="BF11" s="15">
        <v>83</v>
      </c>
      <c r="BG11" s="15" t="s">
        <v>184</v>
      </c>
      <c r="BH11" s="15">
        <v>13</v>
      </c>
      <c r="BI11" s="63">
        <v>1.4</v>
      </c>
      <c r="BJ11" s="15">
        <v>56</v>
      </c>
      <c r="BK11" s="15">
        <v>176</v>
      </c>
    </row>
    <row r="12" spans="1:63" s="11" customFormat="1" ht="15" customHeight="1">
      <c r="A12" s="26" t="s">
        <v>136</v>
      </c>
      <c r="B12" s="11" t="s">
        <v>152</v>
      </c>
      <c r="C12" s="26" t="s">
        <v>84</v>
      </c>
      <c r="D12" s="11">
        <v>14</v>
      </c>
      <c r="E12" s="175">
        <v>749922</v>
      </c>
      <c r="F12" s="175">
        <v>5612592</v>
      </c>
      <c r="G12" s="37">
        <v>0.4</v>
      </c>
      <c r="H12" s="37">
        <v>0.7</v>
      </c>
      <c r="I12" s="26" t="s">
        <v>49</v>
      </c>
      <c r="J12" s="41" t="s">
        <v>156</v>
      </c>
      <c r="K12" s="26" t="s">
        <v>54</v>
      </c>
      <c r="L12" s="26">
        <v>2023</v>
      </c>
      <c r="M12" s="63">
        <v>2</v>
      </c>
      <c r="N12" s="63">
        <v>14.8</v>
      </c>
      <c r="O12" s="15">
        <v>1</v>
      </c>
      <c r="P12" s="15">
        <v>523</v>
      </c>
      <c r="Q12" s="63">
        <v>1.4</v>
      </c>
      <c r="R12" s="63"/>
      <c r="S12" s="58">
        <v>4.3899999999999997</v>
      </c>
      <c r="T12" s="15" t="s">
        <v>184</v>
      </c>
      <c r="U12" s="15">
        <v>45</v>
      </c>
      <c r="V12" s="15">
        <v>11</v>
      </c>
      <c r="W12" s="15">
        <v>106</v>
      </c>
      <c r="X12" s="15"/>
      <c r="Y12" s="15">
        <v>28</v>
      </c>
      <c r="Z12" s="63">
        <v>2.4</v>
      </c>
      <c r="AA12" s="63">
        <v>1.1000000000000001</v>
      </c>
      <c r="AB12" s="63">
        <v>1.1000000000000001</v>
      </c>
      <c r="AC12" s="58">
        <v>3.82</v>
      </c>
      <c r="AD12" s="15">
        <v>12</v>
      </c>
      <c r="AE12" s="15">
        <v>2</v>
      </c>
      <c r="AF12" s="15">
        <v>6</v>
      </c>
      <c r="AG12" s="15" t="s">
        <v>184</v>
      </c>
      <c r="AH12" s="58">
        <v>1.94</v>
      </c>
      <c r="AI12" s="15">
        <v>23</v>
      </c>
      <c r="AJ12" s="15">
        <v>16</v>
      </c>
      <c r="AK12" s="58">
        <v>2.11</v>
      </c>
      <c r="AL12" s="58">
        <v>0.06</v>
      </c>
      <c r="AM12" s="15">
        <v>4</v>
      </c>
      <c r="AN12" s="15">
        <v>3.75</v>
      </c>
      <c r="AO12" s="15">
        <v>5</v>
      </c>
      <c r="AP12" s="15">
        <v>26</v>
      </c>
      <c r="AQ12" s="15">
        <v>56</v>
      </c>
      <c r="AR12" s="58">
        <v>0.19</v>
      </c>
      <c r="AS12" s="15">
        <v>18</v>
      </c>
      <c r="AT12" s="15">
        <v>5</v>
      </c>
      <c r="AU12" s="15"/>
      <c r="AV12" s="15">
        <v>70</v>
      </c>
      <c r="AW12" s="15">
        <v>9</v>
      </c>
      <c r="AX12" s="15">
        <v>3</v>
      </c>
      <c r="AY12" s="15">
        <v>7</v>
      </c>
      <c r="AZ12" s="15">
        <v>431</v>
      </c>
      <c r="BA12" s="15" t="s">
        <v>184</v>
      </c>
      <c r="BB12" s="15" t="s">
        <v>184</v>
      </c>
      <c r="BC12" s="15">
        <v>4</v>
      </c>
      <c r="BD12" s="58">
        <v>0.43</v>
      </c>
      <c r="BE12" s="15" t="s">
        <v>299</v>
      </c>
      <c r="BF12" s="15">
        <v>71</v>
      </c>
      <c r="BG12" s="15" t="s">
        <v>184</v>
      </c>
      <c r="BH12" s="15">
        <v>13</v>
      </c>
      <c r="BI12" s="63">
        <v>1.4</v>
      </c>
      <c r="BJ12" s="15">
        <v>48</v>
      </c>
      <c r="BK12" s="15">
        <v>163</v>
      </c>
    </row>
    <row r="13" spans="1:63" s="11" customFormat="1" ht="15" customHeight="1">
      <c r="A13" s="26" t="s">
        <v>137</v>
      </c>
      <c r="B13" s="11" t="s">
        <v>152</v>
      </c>
      <c r="C13" s="26" t="s">
        <v>85</v>
      </c>
      <c r="D13" s="11">
        <v>14</v>
      </c>
      <c r="E13" s="175">
        <v>748088</v>
      </c>
      <c r="F13" s="175">
        <v>5612839</v>
      </c>
      <c r="G13" s="37">
        <v>0.3</v>
      </c>
      <c r="H13" s="37">
        <v>0.5</v>
      </c>
      <c r="I13" s="26" t="s">
        <v>49</v>
      </c>
      <c r="J13" s="41" t="s">
        <v>156</v>
      </c>
      <c r="K13" s="26" t="s">
        <v>372</v>
      </c>
      <c r="L13" s="26">
        <v>2023</v>
      </c>
      <c r="M13" s="63">
        <v>2.5</v>
      </c>
      <c r="N13" s="63">
        <v>16.399999999999999</v>
      </c>
      <c r="O13" s="15">
        <v>17</v>
      </c>
      <c r="P13" s="15">
        <v>509</v>
      </c>
      <c r="Q13" s="63">
        <v>1.5</v>
      </c>
      <c r="R13" s="63"/>
      <c r="S13" s="58">
        <v>4.1500000000000004</v>
      </c>
      <c r="T13" s="15" t="s">
        <v>184</v>
      </c>
      <c r="U13" s="15">
        <v>51</v>
      </c>
      <c r="V13" s="15">
        <v>22</v>
      </c>
      <c r="W13" s="15">
        <v>146</v>
      </c>
      <c r="X13" s="15"/>
      <c r="Y13" s="15">
        <v>66</v>
      </c>
      <c r="Z13" s="63">
        <v>2.4</v>
      </c>
      <c r="AA13" s="63">
        <v>1</v>
      </c>
      <c r="AB13" s="63">
        <v>1.1000000000000001</v>
      </c>
      <c r="AC13" s="58">
        <v>6</v>
      </c>
      <c r="AD13" s="15">
        <v>14</v>
      </c>
      <c r="AE13" s="15">
        <v>2</v>
      </c>
      <c r="AF13" s="15">
        <v>7</v>
      </c>
      <c r="AG13" s="15" t="s">
        <v>184</v>
      </c>
      <c r="AH13" s="58">
        <v>1.8</v>
      </c>
      <c r="AI13" s="15">
        <v>21</v>
      </c>
      <c r="AJ13" s="15">
        <v>33</v>
      </c>
      <c r="AK13" s="58">
        <v>3.02</v>
      </c>
      <c r="AL13" s="58">
        <v>0.08</v>
      </c>
      <c r="AM13" s="15">
        <v>5</v>
      </c>
      <c r="AN13" s="15">
        <v>2.96</v>
      </c>
      <c r="AO13" s="15">
        <v>5</v>
      </c>
      <c r="AP13" s="15">
        <v>21</v>
      </c>
      <c r="AQ13" s="15">
        <v>84</v>
      </c>
      <c r="AR13" s="58">
        <v>0.15</v>
      </c>
      <c r="AS13" s="15">
        <v>22</v>
      </c>
      <c r="AT13" s="15">
        <v>3</v>
      </c>
      <c r="AU13" s="15"/>
      <c r="AV13" s="15">
        <v>115</v>
      </c>
      <c r="AW13" s="15">
        <v>13</v>
      </c>
      <c r="AX13" s="15">
        <v>2</v>
      </c>
      <c r="AY13" s="15">
        <v>8</v>
      </c>
      <c r="AZ13" s="15">
        <v>313</v>
      </c>
      <c r="BA13" s="15" t="s">
        <v>184</v>
      </c>
      <c r="BB13" s="15" t="s">
        <v>184</v>
      </c>
      <c r="BC13" s="15">
        <v>6</v>
      </c>
      <c r="BD13" s="58">
        <v>0.57999999999999996</v>
      </c>
      <c r="BE13" s="15" t="s">
        <v>299</v>
      </c>
      <c r="BF13" s="15">
        <v>112</v>
      </c>
      <c r="BG13" s="15" t="s">
        <v>184</v>
      </c>
      <c r="BH13" s="15">
        <v>14</v>
      </c>
      <c r="BI13" s="63">
        <v>1.5</v>
      </c>
      <c r="BJ13" s="15">
        <v>70</v>
      </c>
      <c r="BK13" s="15">
        <v>181</v>
      </c>
    </row>
    <row r="14" spans="1:63" s="11" customFormat="1" ht="15" customHeight="1">
      <c r="A14" s="26" t="s">
        <v>138</v>
      </c>
      <c r="B14" s="11" t="s">
        <v>152</v>
      </c>
      <c r="C14" s="26" t="s">
        <v>86</v>
      </c>
      <c r="D14" s="11">
        <v>14</v>
      </c>
      <c r="E14" s="175">
        <v>748978</v>
      </c>
      <c r="F14" s="175">
        <v>5612770</v>
      </c>
      <c r="G14" s="37">
        <v>0.6</v>
      </c>
      <c r="H14" s="37">
        <v>1</v>
      </c>
      <c r="I14" s="26" t="s">
        <v>49</v>
      </c>
      <c r="J14" s="41" t="s">
        <v>156</v>
      </c>
      <c r="K14" s="26" t="s">
        <v>54</v>
      </c>
      <c r="L14" s="26">
        <v>2023</v>
      </c>
      <c r="M14" s="63">
        <v>2.1</v>
      </c>
      <c r="N14" s="63">
        <v>14.2</v>
      </c>
      <c r="O14" s="15" t="s">
        <v>184</v>
      </c>
      <c r="P14" s="15">
        <v>542</v>
      </c>
      <c r="Q14" s="63">
        <v>1.3</v>
      </c>
      <c r="R14" s="63"/>
      <c r="S14" s="58">
        <v>3.52</v>
      </c>
      <c r="T14" s="15" t="s">
        <v>184</v>
      </c>
      <c r="U14" s="15">
        <v>36</v>
      </c>
      <c r="V14" s="15">
        <v>23</v>
      </c>
      <c r="W14" s="15">
        <v>358</v>
      </c>
      <c r="X14" s="15"/>
      <c r="Y14" s="15">
        <v>25</v>
      </c>
      <c r="Z14" s="63">
        <v>1.9</v>
      </c>
      <c r="AA14" s="63">
        <v>0.6</v>
      </c>
      <c r="AB14" s="63">
        <v>1</v>
      </c>
      <c r="AC14" s="58">
        <v>4.83</v>
      </c>
      <c r="AD14" s="15">
        <v>10</v>
      </c>
      <c r="AE14" s="15">
        <v>2</v>
      </c>
      <c r="AF14" s="15">
        <v>6</v>
      </c>
      <c r="AG14" s="15" t="s">
        <v>184</v>
      </c>
      <c r="AH14" s="58">
        <v>2.09</v>
      </c>
      <c r="AI14" s="15">
        <v>17</v>
      </c>
      <c r="AJ14" s="15">
        <v>24</v>
      </c>
      <c r="AK14" s="58">
        <v>4.87</v>
      </c>
      <c r="AL14" s="58">
        <v>7.0000000000000007E-2</v>
      </c>
      <c r="AM14" s="15">
        <v>3</v>
      </c>
      <c r="AN14" s="15">
        <v>3.14</v>
      </c>
      <c r="AO14" s="15">
        <v>5</v>
      </c>
      <c r="AP14" s="15">
        <v>17</v>
      </c>
      <c r="AQ14" s="15">
        <v>274</v>
      </c>
      <c r="AR14" s="58">
        <v>0.15</v>
      </c>
      <c r="AS14" s="15">
        <v>26</v>
      </c>
      <c r="AT14" s="15">
        <v>3</v>
      </c>
      <c r="AU14" s="15"/>
      <c r="AV14" s="15">
        <v>78</v>
      </c>
      <c r="AW14" s="15">
        <v>10</v>
      </c>
      <c r="AX14" s="15">
        <v>1</v>
      </c>
      <c r="AY14" s="15">
        <v>6</v>
      </c>
      <c r="AZ14" s="15">
        <v>368</v>
      </c>
      <c r="BA14" s="15">
        <v>5</v>
      </c>
      <c r="BB14" s="15" t="s">
        <v>184</v>
      </c>
      <c r="BC14" s="15">
        <v>4</v>
      </c>
      <c r="BD14" s="58">
        <v>0.46</v>
      </c>
      <c r="BE14" s="15" t="s">
        <v>299</v>
      </c>
      <c r="BF14" s="15">
        <v>80</v>
      </c>
      <c r="BG14" s="15" t="s">
        <v>184</v>
      </c>
      <c r="BH14" s="15">
        <v>11</v>
      </c>
      <c r="BI14" s="63">
        <v>1.2</v>
      </c>
      <c r="BJ14" s="15">
        <v>57</v>
      </c>
      <c r="BK14" s="15">
        <v>160</v>
      </c>
    </row>
    <row r="15" spans="1:63" s="11" customFormat="1" ht="15" customHeight="1">
      <c r="A15" s="26" t="s">
        <v>139</v>
      </c>
      <c r="B15" s="11" t="s">
        <v>152</v>
      </c>
      <c r="C15" s="26" t="s">
        <v>87</v>
      </c>
      <c r="D15" s="11">
        <v>14</v>
      </c>
      <c r="E15" s="175">
        <v>756901</v>
      </c>
      <c r="F15" s="175">
        <v>5599626</v>
      </c>
      <c r="G15" s="37">
        <v>0.4</v>
      </c>
      <c r="H15" s="37">
        <v>0.7</v>
      </c>
      <c r="I15" s="26" t="s">
        <v>49</v>
      </c>
      <c r="J15" s="41" t="s">
        <v>156</v>
      </c>
      <c r="K15" s="26" t="s">
        <v>372</v>
      </c>
      <c r="L15" s="26">
        <v>2023</v>
      </c>
      <c r="M15" s="63">
        <v>2.5</v>
      </c>
      <c r="N15" s="63">
        <v>14.8</v>
      </c>
      <c r="O15" s="15">
        <v>5</v>
      </c>
      <c r="P15" s="15">
        <v>523</v>
      </c>
      <c r="Q15" s="63">
        <v>1.5</v>
      </c>
      <c r="R15" s="63"/>
      <c r="S15" s="58">
        <v>2.0299999999999998</v>
      </c>
      <c r="T15" s="15" t="s">
        <v>184</v>
      </c>
      <c r="U15" s="15">
        <v>80</v>
      </c>
      <c r="V15" s="15">
        <v>12</v>
      </c>
      <c r="W15" s="15">
        <v>86</v>
      </c>
      <c r="X15" s="15"/>
      <c r="Y15" s="15">
        <v>36</v>
      </c>
      <c r="Z15" s="63">
        <v>3.2</v>
      </c>
      <c r="AA15" s="63">
        <v>1.5</v>
      </c>
      <c r="AB15" s="63">
        <v>1.2</v>
      </c>
      <c r="AC15" s="58">
        <v>4.5999999999999996</v>
      </c>
      <c r="AD15" s="15">
        <v>15</v>
      </c>
      <c r="AE15" s="15">
        <v>3</v>
      </c>
      <c r="AF15" s="15">
        <v>7</v>
      </c>
      <c r="AG15" s="15" t="s">
        <v>184</v>
      </c>
      <c r="AH15" s="58">
        <v>1.91</v>
      </c>
      <c r="AI15" s="15">
        <v>45</v>
      </c>
      <c r="AJ15" s="15">
        <v>47</v>
      </c>
      <c r="AK15" s="58">
        <v>1.86</v>
      </c>
      <c r="AL15" s="58">
        <v>0.05</v>
      </c>
      <c r="AM15" s="15">
        <v>4</v>
      </c>
      <c r="AN15" s="15">
        <v>2.06</v>
      </c>
      <c r="AO15" s="15">
        <v>10</v>
      </c>
      <c r="AP15" s="15">
        <v>37</v>
      </c>
      <c r="AQ15" s="15">
        <v>40</v>
      </c>
      <c r="AR15" s="58">
        <v>0.13</v>
      </c>
      <c r="AS15" s="15">
        <v>22</v>
      </c>
      <c r="AT15" s="15">
        <v>7</v>
      </c>
      <c r="AU15" s="15"/>
      <c r="AV15" s="15">
        <v>309</v>
      </c>
      <c r="AW15" s="15">
        <v>9</v>
      </c>
      <c r="AX15" s="15">
        <v>4</v>
      </c>
      <c r="AY15" s="15">
        <v>9</v>
      </c>
      <c r="AZ15" s="15">
        <v>224</v>
      </c>
      <c r="BA15" s="15">
        <v>1</v>
      </c>
      <c r="BB15" s="15" t="s">
        <v>184</v>
      </c>
      <c r="BC15" s="15">
        <v>12</v>
      </c>
      <c r="BD15" s="58">
        <v>0.59</v>
      </c>
      <c r="BE15" s="15">
        <v>5</v>
      </c>
      <c r="BF15" s="15">
        <v>86</v>
      </c>
      <c r="BG15" s="15" t="s">
        <v>184</v>
      </c>
      <c r="BH15" s="15">
        <v>18</v>
      </c>
      <c r="BI15" s="63">
        <v>1.9</v>
      </c>
      <c r="BJ15" s="15">
        <v>86</v>
      </c>
      <c r="BK15" s="15">
        <v>208</v>
      </c>
    </row>
    <row r="16" spans="1:63" s="11" customFormat="1" ht="15" customHeight="1">
      <c r="A16" s="26" t="s">
        <v>140</v>
      </c>
      <c r="B16" s="11" t="s">
        <v>152</v>
      </c>
      <c r="C16" s="26" t="s">
        <v>88</v>
      </c>
      <c r="D16" s="11">
        <v>14</v>
      </c>
      <c r="E16" s="175">
        <v>754666</v>
      </c>
      <c r="F16" s="175">
        <v>5599974</v>
      </c>
      <c r="G16" s="37">
        <v>0.1</v>
      </c>
      <c r="H16" s="37">
        <v>0.4</v>
      </c>
      <c r="I16" s="26" t="s">
        <v>49</v>
      </c>
      <c r="J16" s="41" t="s">
        <v>156</v>
      </c>
      <c r="K16" s="26" t="s">
        <v>372</v>
      </c>
      <c r="L16" s="26">
        <v>2023</v>
      </c>
      <c r="M16" s="63">
        <v>2.2000000000000002</v>
      </c>
      <c r="N16" s="63">
        <v>13.9</v>
      </c>
      <c r="O16" s="15" t="s">
        <v>184</v>
      </c>
      <c r="P16" s="15">
        <v>622</v>
      </c>
      <c r="Q16" s="63">
        <v>1.4</v>
      </c>
      <c r="R16" s="63"/>
      <c r="S16" s="58">
        <v>1.88</v>
      </c>
      <c r="T16" s="15">
        <v>1</v>
      </c>
      <c r="U16" s="15">
        <v>36</v>
      </c>
      <c r="V16" s="15">
        <v>11</v>
      </c>
      <c r="W16" s="15">
        <v>68</v>
      </c>
      <c r="X16" s="15"/>
      <c r="Y16" s="15">
        <v>10</v>
      </c>
      <c r="Z16" s="63">
        <v>1.8</v>
      </c>
      <c r="AA16" s="63">
        <v>0.7</v>
      </c>
      <c r="AB16" s="63">
        <v>0.7</v>
      </c>
      <c r="AC16" s="58">
        <v>3.28</v>
      </c>
      <c r="AD16" s="15">
        <v>13</v>
      </c>
      <c r="AE16" s="15">
        <v>2</v>
      </c>
      <c r="AF16" s="15">
        <v>6</v>
      </c>
      <c r="AG16" s="15" t="s">
        <v>184</v>
      </c>
      <c r="AH16" s="58">
        <v>2.16</v>
      </c>
      <c r="AI16" s="15">
        <v>19</v>
      </c>
      <c r="AJ16" s="15">
        <v>31</v>
      </c>
      <c r="AK16" s="58">
        <v>1.19</v>
      </c>
      <c r="AL16" s="58">
        <v>0.04</v>
      </c>
      <c r="AM16" s="15">
        <v>3</v>
      </c>
      <c r="AN16" s="15">
        <v>2.19</v>
      </c>
      <c r="AO16" s="15">
        <v>8</v>
      </c>
      <c r="AP16" s="15">
        <v>18</v>
      </c>
      <c r="AQ16" s="15">
        <v>32</v>
      </c>
      <c r="AR16" s="58">
        <v>0.06</v>
      </c>
      <c r="AS16" s="15">
        <v>26</v>
      </c>
      <c r="AT16" s="15">
        <v>3</v>
      </c>
      <c r="AU16" s="15"/>
      <c r="AV16" s="15">
        <v>134</v>
      </c>
      <c r="AW16" s="15">
        <v>7</v>
      </c>
      <c r="AX16" s="15">
        <v>2</v>
      </c>
      <c r="AY16" s="15">
        <v>9</v>
      </c>
      <c r="AZ16" s="15">
        <v>259</v>
      </c>
      <c r="BA16" s="15">
        <v>1</v>
      </c>
      <c r="BB16" s="15" t="s">
        <v>184</v>
      </c>
      <c r="BC16" s="15">
        <v>6</v>
      </c>
      <c r="BD16" s="58">
        <v>0.5</v>
      </c>
      <c r="BE16" s="15" t="s">
        <v>299</v>
      </c>
      <c r="BF16" s="15">
        <v>72</v>
      </c>
      <c r="BG16" s="15" t="s">
        <v>184</v>
      </c>
      <c r="BH16" s="15">
        <v>10</v>
      </c>
      <c r="BI16" s="63">
        <v>1.2</v>
      </c>
      <c r="BJ16" s="15">
        <v>75</v>
      </c>
      <c r="BK16" s="15">
        <v>170</v>
      </c>
    </row>
    <row r="17" spans="1:63" s="11" customFormat="1" ht="15" customHeight="1">
      <c r="A17" s="26" t="s">
        <v>141</v>
      </c>
      <c r="B17" s="11" t="s">
        <v>152</v>
      </c>
      <c r="C17" s="26" t="s">
        <v>89</v>
      </c>
      <c r="D17" s="11">
        <v>14</v>
      </c>
      <c r="E17" s="175">
        <v>753010</v>
      </c>
      <c r="F17" s="175">
        <v>5601165</v>
      </c>
      <c r="G17" s="37">
        <v>0.4</v>
      </c>
      <c r="H17" s="37">
        <v>0.7</v>
      </c>
      <c r="I17" s="26" t="s">
        <v>49</v>
      </c>
      <c r="J17" s="41" t="s">
        <v>156</v>
      </c>
      <c r="K17" s="26" t="s">
        <v>54</v>
      </c>
      <c r="L17" s="26">
        <v>2023</v>
      </c>
      <c r="M17" s="63">
        <v>2</v>
      </c>
      <c r="N17" s="63">
        <v>14.8</v>
      </c>
      <c r="O17" s="15" t="s">
        <v>184</v>
      </c>
      <c r="P17" s="15">
        <v>579</v>
      </c>
      <c r="Q17" s="63">
        <v>1.4</v>
      </c>
      <c r="R17" s="63"/>
      <c r="S17" s="58">
        <v>3.04</v>
      </c>
      <c r="T17" s="15">
        <v>1</v>
      </c>
      <c r="U17" s="15">
        <v>35</v>
      </c>
      <c r="V17" s="15">
        <v>12</v>
      </c>
      <c r="W17" s="15">
        <v>94</v>
      </c>
      <c r="X17" s="15"/>
      <c r="Y17" s="15">
        <v>18</v>
      </c>
      <c r="Z17" s="63">
        <v>2.2000000000000002</v>
      </c>
      <c r="AA17" s="63">
        <v>1</v>
      </c>
      <c r="AB17" s="63">
        <v>1</v>
      </c>
      <c r="AC17" s="58">
        <v>4.07</v>
      </c>
      <c r="AD17" s="15">
        <v>13</v>
      </c>
      <c r="AE17" s="15">
        <v>2</v>
      </c>
      <c r="AF17" s="15">
        <v>7</v>
      </c>
      <c r="AG17" s="15" t="s">
        <v>184</v>
      </c>
      <c r="AH17" s="58">
        <v>2.1800000000000002</v>
      </c>
      <c r="AI17" s="15">
        <v>17</v>
      </c>
      <c r="AJ17" s="15">
        <v>26</v>
      </c>
      <c r="AK17" s="58">
        <v>1.63</v>
      </c>
      <c r="AL17" s="58">
        <v>0.05</v>
      </c>
      <c r="AM17" s="15">
        <v>3</v>
      </c>
      <c r="AN17" s="15">
        <v>3.02</v>
      </c>
      <c r="AO17" s="15">
        <v>7</v>
      </c>
      <c r="AP17" s="15">
        <v>19</v>
      </c>
      <c r="AQ17" s="15">
        <v>38</v>
      </c>
      <c r="AR17" s="58">
        <v>0.17</v>
      </c>
      <c r="AS17" s="15">
        <v>18</v>
      </c>
      <c r="AT17" s="15">
        <v>3</v>
      </c>
      <c r="AU17" s="15"/>
      <c r="AV17" s="15">
        <v>70</v>
      </c>
      <c r="AW17" s="15">
        <v>8</v>
      </c>
      <c r="AX17" s="15">
        <v>2</v>
      </c>
      <c r="AY17" s="15">
        <v>12</v>
      </c>
      <c r="AZ17" s="15">
        <v>351</v>
      </c>
      <c r="BA17" s="15" t="s">
        <v>184</v>
      </c>
      <c r="BB17" s="15" t="s">
        <v>184</v>
      </c>
      <c r="BC17" s="15">
        <v>5</v>
      </c>
      <c r="BD17" s="58">
        <v>0.5</v>
      </c>
      <c r="BE17" s="15" t="s">
        <v>299</v>
      </c>
      <c r="BF17" s="15">
        <v>76</v>
      </c>
      <c r="BG17" s="15" t="s">
        <v>184</v>
      </c>
      <c r="BH17" s="15">
        <v>12</v>
      </c>
      <c r="BI17" s="63">
        <v>1.4</v>
      </c>
      <c r="BJ17" s="15">
        <v>71</v>
      </c>
      <c r="BK17" s="15">
        <v>215</v>
      </c>
    </row>
    <row r="18" spans="1:63" s="11" customFormat="1" ht="15" customHeight="1">
      <c r="A18" s="26" t="s">
        <v>142</v>
      </c>
      <c r="B18" s="11" t="s">
        <v>152</v>
      </c>
      <c r="C18" s="26" t="s">
        <v>90</v>
      </c>
      <c r="D18" s="11">
        <v>14</v>
      </c>
      <c r="E18" s="175">
        <v>743208</v>
      </c>
      <c r="F18" s="175">
        <v>5579215</v>
      </c>
      <c r="G18" s="37">
        <v>1.7</v>
      </c>
      <c r="H18" s="37">
        <v>1.8</v>
      </c>
      <c r="I18" s="26" t="s">
        <v>49</v>
      </c>
      <c r="J18" s="41" t="s">
        <v>156</v>
      </c>
      <c r="K18" s="26" t="s">
        <v>54</v>
      </c>
      <c r="L18" s="26">
        <v>2023</v>
      </c>
      <c r="M18" s="63">
        <v>2</v>
      </c>
      <c r="N18" s="63">
        <v>14.7</v>
      </c>
      <c r="O18" s="15" t="s">
        <v>184</v>
      </c>
      <c r="P18" s="15">
        <v>565</v>
      </c>
      <c r="Q18" s="63">
        <v>1.4</v>
      </c>
      <c r="R18" s="63"/>
      <c r="S18" s="58">
        <v>3.23</v>
      </c>
      <c r="T18" s="15">
        <v>1</v>
      </c>
      <c r="U18" s="15">
        <v>59</v>
      </c>
      <c r="V18" s="15">
        <v>11</v>
      </c>
      <c r="W18" s="15">
        <v>90</v>
      </c>
      <c r="X18" s="15"/>
      <c r="Y18" s="15">
        <v>30</v>
      </c>
      <c r="Z18" s="63">
        <v>2.8</v>
      </c>
      <c r="AA18" s="63">
        <v>1.3</v>
      </c>
      <c r="AB18" s="63">
        <v>1.1000000000000001</v>
      </c>
      <c r="AC18" s="58">
        <v>3.82</v>
      </c>
      <c r="AD18" s="15">
        <v>13</v>
      </c>
      <c r="AE18" s="15">
        <v>3</v>
      </c>
      <c r="AF18" s="15">
        <v>7</v>
      </c>
      <c r="AG18" s="15" t="s">
        <v>184</v>
      </c>
      <c r="AH18" s="58">
        <v>2.2000000000000002</v>
      </c>
      <c r="AI18" s="15">
        <v>25</v>
      </c>
      <c r="AJ18" s="15">
        <v>18</v>
      </c>
      <c r="AK18" s="58">
        <v>1.68</v>
      </c>
      <c r="AL18" s="58">
        <v>0.06</v>
      </c>
      <c r="AM18" s="15">
        <v>2</v>
      </c>
      <c r="AN18" s="15">
        <v>3.14</v>
      </c>
      <c r="AO18" s="15">
        <v>7</v>
      </c>
      <c r="AP18" s="15">
        <v>26</v>
      </c>
      <c r="AQ18" s="15">
        <v>42</v>
      </c>
      <c r="AR18" s="58">
        <v>0.18</v>
      </c>
      <c r="AS18" s="15">
        <v>22</v>
      </c>
      <c r="AT18" s="15">
        <v>5</v>
      </c>
      <c r="AU18" s="15"/>
      <c r="AV18" s="15">
        <v>41</v>
      </c>
      <c r="AW18" s="15">
        <v>8</v>
      </c>
      <c r="AX18" s="15">
        <v>3</v>
      </c>
      <c r="AY18" s="15">
        <v>9</v>
      </c>
      <c r="AZ18" s="15">
        <v>376</v>
      </c>
      <c r="BA18" s="15" t="s">
        <v>184</v>
      </c>
      <c r="BB18" s="15" t="s">
        <v>184</v>
      </c>
      <c r="BC18" s="15">
        <v>8</v>
      </c>
      <c r="BD18" s="58">
        <v>0.46</v>
      </c>
      <c r="BE18" s="15" t="s">
        <v>299</v>
      </c>
      <c r="BF18" s="15">
        <v>68</v>
      </c>
      <c r="BG18" s="15" t="s">
        <v>184</v>
      </c>
      <c r="BH18" s="15">
        <v>14</v>
      </c>
      <c r="BI18" s="63">
        <v>1.5</v>
      </c>
      <c r="BJ18" s="15">
        <v>51</v>
      </c>
      <c r="BK18" s="15">
        <v>248</v>
      </c>
    </row>
    <row r="19" spans="1:63" s="11" customFormat="1" ht="15" customHeight="1">
      <c r="A19" s="26" t="s">
        <v>143</v>
      </c>
      <c r="B19" s="11" t="s">
        <v>152</v>
      </c>
      <c r="C19" s="26" t="s">
        <v>91</v>
      </c>
      <c r="D19" s="11">
        <v>14</v>
      </c>
      <c r="E19" s="175">
        <v>769774</v>
      </c>
      <c r="F19" s="175">
        <v>5597284</v>
      </c>
      <c r="G19" s="37">
        <v>0.6</v>
      </c>
      <c r="H19" s="37">
        <v>0.9</v>
      </c>
      <c r="I19" s="26" t="s">
        <v>49</v>
      </c>
      <c r="J19" s="41" t="s">
        <v>156</v>
      </c>
      <c r="K19" s="26" t="s">
        <v>54</v>
      </c>
      <c r="L19" s="26">
        <v>2023</v>
      </c>
      <c r="M19" s="63">
        <v>2.4</v>
      </c>
      <c r="N19" s="63">
        <v>16</v>
      </c>
      <c r="O19" s="15" t="s">
        <v>184</v>
      </c>
      <c r="P19" s="15">
        <v>648</v>
      </c>
      <c r="Q19" s="63">
        <v>1.7</v>
      </c>
      <c r="R19" s="63"/>
      <c r="S19" s="58">
        <v>3.09</v>
      </c>
      <c r="T19" s="15" t="s">
        <v>184</v>
      </c>
      <c r="U19" s="15">
        <v>144</v>
      </c>
      <c r="V19" s="15">
        <v>31</v>
      </c>
      <c r="W19" s="15">
        <v>233</v>
      </c>
      <c r="X19" s="15"/>
      <c r="Y19" s="15">
        <v>91</v>
      </c>
      <c r="Z19" s="63">
        <v>3.8</v>
      </c>
      <c r="AA19" s="63">
        <v>1.1000000000000001</v>
      </c>
      <c r="AB19" s="63">
        <v>1.7</v>
      </c>
      <c r="AC19" s="58">
        <v>5.36</v>
      </c>
      <c r="AD19" s="15">
        <v>15</v>
      </c>
      <c r="AE19" s="15">
        <v>4</v>
      </c>
      <c r="AF19" s="15">
        <v>6</v>
      </c>
      <c r="AG19" s="15" t="s">
        <v>184</v>
      </c>
      <c r="AH19" s="58">
        <v>1.81</v>
      </c>
      <c r="AI19" s="15">
        <v>91</v>
      </c>
      <c r="AJ19" s="15">
        <v>45</v>
      </c>
      <c r="AK19" s="58">
        <v>3.2</v>
      </c>
      <c r="AL19" s="58">
        <v>7.0000000000000007E-2</v>
      </c>
      <c r="AM19" s="15">
        <v>3</v>
      </c>
      <c r="AN19" s="15">
        <v>2.1</v>
      </c>
      <c r="AO19" s="15">
        <v>7</v>
      </c>
      <c r="AP19" s="15">
        <v>69</v>
      </c>
      <c r="AQ19" s="15">
        <v>188</v>
      </c>
      <c r="AR19" s="58">
        <v>0.23</v>
      </c>
      <c r="AS19" s="15">
        <v>23</v>
      </c>
      <c r="AT19" s="15">
        <v>15</v>
      </c>
      <c r="AU19" s="15"/>
      <c r="AV19" s="15">
        <v>1340</v>
      </c>
      <c r="AW19" s="15">
        <v>13</v>
      </c>
      <c r="AX19" s="15">
        <v>7</v>
      </c>
      <c r="AY19" s="15">
        <v>7</v>
      </c>
      <c r="AZ19" s="15">
        <v>296</v>
      </c>
      <c r="BA19" s="15" t="s">
        <v>184</v>
      </c>
      <c r="BB19" s="15" t="s">
        <v>184</v>
      </c>
      <c r="BC19" s="15">
        <v>10</v>
      </c>
      <c r="BD19" s="58">
        <v>0.56999999999999995</v>
      </c>
      <c r="BE19" s="15">
        <v>4</v>
      </c>
      <c r="BF19" s="15">
        <v>104</v>
      </c>
      <c r="BG19" s="15" t="s">
        <v>184</v>
      </c>
      <c r="BH19" s="15">
        <v>19</v>
      </c>
      <c r="BI19" s="63">
        <v>1.7</v>
      </c>
      <c r="BJ19" s="15">
        <v>88</v>
      </c>
      <c r="BK19" s="15">
        <v>189</v>
      </c>
    </row>
    <row r="20" spans="1:63" s="11" customFormat="1" ht="15" customHeight="1">
      <c r="A20" s="26" t="s">
        <v>144</v>
      </c>
      <c r="B20" s="11" t="s">
        <v>152</v>
      </c>
      <c r="C20" s="26" t="s">
        <v>92</v>
      </c>
      <c r="D20" s="11">
        <v>14</v>
      </c>
      <c r="E20" s="175">
        <v>757147</v>
      </c>
      <c r="F20" s="175">
        <v>5596040</v>
      </c>
      <c r="G20" s="37">
        <v>0.4</v>
      </c>
      <c r="H20" s="37">
        <v>0.7</v>
      </c>
      <c r="I20" s="26" t="s">
        <v>49</v>
      </c>
      <c r="J20" s="41" t="s">
        <v>156</v>
      </c>
      <c r="K20" s="26" t="s">
        <v>54</v>
      </c>
      <c r="L20" s="26">
        <v>2023</v>
      </c>
      <c r="M20" s="63">
        <v>2</v>
      </c>
      <c r="N20" s="63">
        <v>14.6</v>
      </c>
      <c r="O20" s="15" t="s">
        <v>184</v>
      </c>
      <c r="P20" s="15">
        <v>549</v>
      </c>
      <c r="Q20" s="63">
        <v>1.4</v>
      </c>
      <c r="R20" s="63"/>
      <c r="S20" s="58">
        <v>3.06</v>
      </c>
      <c r="T20" s="15">
        <v>1</v>
      </c>
      <c r="U20" s="15">
        <v>44</v>
      </c>
      <c r="V20" s="15">
        <v>10</v>
      </c>
      <c r="W20" s="15">
        <v>89</v>
      </c>
      <c r="X20" s="15"/>
      <c r="Y20" s="15">
        <v>27</v>
      </c>
      <c r="Z20" s="63">
        <v>2.1</v>
      </c>
      <c r="AA20" s="63">
        <v>0.9</v>
      </c>
      <c r="AB20" s="63">
        <v>1</v>
      </c>
      <c r="AC20" s="58">
        <v>3.88</v>
      </c>
      <c r="AD20" s="15">
        <v>12</v>
      </c>
      <c r="AE20" s="15">
        <v>2</v>
      </c>
      <c r="AF20" s="15">
        <v>6</v>
      </c>
      <c r="AG20" s="15" t="s">
        <v>184</v>
      </c>
      <c r="AH20" s="58">
        <v>2.42</v>
      </c>
      <c r="AI20" s="15">
        <v>19</v>
      </c>
      <c r="AJ20" s="15">
        <v>17</v>
      </c>
      <c r="AK20" s="58">
        <v>1.95</v>
      </c>
      <c r="AL20" s="58">
        <v>0.06</v>
      </c>
      <c r="AM20" s="15">
        <v>3</v>
      </c>
      <c r="AN20" s="15">
        <v>3.12</v>
      </c>
      <c r="AO20" s="15">
        <v>4</v>
      </c>
      <c r="AP20" s="15">
        <v>21</v>
      </c>
      <c r="AQ20" s="15">
        <v>43</v>
      </c>
      <c r="AR20" s="58">
        <v>0.16</v>
      </c>
      <c r="AS20" s="15">
        <v>19</v>
      </c>
      <c r="AT20" s="15">
        <v>4</v>
      </c>
      <c r="AU20" s="15"/>
      <c r="AV20" s="15">
        <v>59</v>
      </c>
      <c r="AW20" s="15">
        <v>8</v>
      </c>
      <c r="AX20" s="15">
        <v>2</v>
      </c>
      <c r="AY20" s="15">
        <v>5</v>
      </c>
      <c r="AZ20" s="15">
        <v>370</v>
      </c>
      <c r="BA20" s="15" t="s">
        <v>184</v>
      </c>
      <c r="BB20" s="15" t="s">
        <v>184</v>
      </c>
      <c r="BC20" s="15">
        <v>4</v>
      </c>
      <c r="BD20" s="58">
        <v>0.41</v>
      </c>
      <c r="BE20" s="15" t="s">
        <v>299</v>
      </c>
      <c r="BF20" s="15">
        <v>67</v>
      </c>
      <c r="BG20" s="15" t="s">
        <v>184</v>
      </c>
      <c r="BH20" s="15">
        <v>11</v>
      </c>
      <c r="BI20" s="63">
        <v>1.2</v>
      </c>
      <c r="BJ20" s="15">
        <v>54</v>
      </c>
      <c r="BK20" s="15">
        <v>218</v>
      </c>
    </row>
    <row r="21" spans="1:63" s="11" customFormat="1" ht="15" customHeight="1">
      <c r="A21" s="26" t="s">
        <v>145</v>
      </c>
      <c r="B21" s="11" t="s">
        <v>152</v>
      </c>
      <c r="C21" s="26" t="s">
        <v>93</v>
      </c>
      <c r="D21" s="11">
        <v>14</v>
      </c>
      <c r="E21" s="175">
        <v>734875</v>
      </c>
      <c r="F21" s="175">
        <v>5589219</v>
      </c>
      <c r="G21" s="37">
        <v>0.6</v>
      </c>
      <c r="H21" s="37">
        <v>1</v>
      </c>
      <c r="I21" s="26" t="s">
        <v>49</v>
      </c>
      <c r="J21" s="41" t="s">
        <v>156</v>
      </c>
      <c r="K21" s="26" t="s">
        <v>54</v>
      </c>
      <c r="L21" s="26">
        <v>2023</v>
      </c>
      <c r="M21" s="63">
        <v>2</v>
      </c>
      <c r="N21" s="63">
        <v>14.3</v>
      </c>
      <c r="O21" s="15" t="s">
        <v>184</v>
      </c>
      <c r="P21" s="15">
        <v>490</v>
      </c>
      <c r="Q21" s="63">
        <v>1.3</v>
      </c>
      <c r="R21" s="63"/>
      <c r="S21" s="58">
        <v>3.18</v>
      </c>
      <c r="T21" s="15">
        <v>1</v>
      </c>
      <c r="U21" s="15">
        <v>49</v>
      </c>
      <c r="V21" s="15">
        <v>12</v>
      </c>
      <c r="W21" s="15">
        <v>130</v>
      </c>
      <c r="X21" s="15"/>
      <c r="Y21" s="15">
        <v>30</v>
      </c>
      <c r="Z21" s="63">
        <v>2.5</v>
      </c>
      <c r="AA21" s="63">
        <v>0.8</v>
      </c>
      <c r="AB21" s="63">
        <v>1.1000000000000001</v>
      </c>
      <c r="AC21" s="58">
        <v>3.57</v>
      </c>
      <c r="AD21" s="15">
        <v>12</v>
      </c>
      <c r="AE21" s="15">
        <v>2</v>
      </c>
      <c r="AF21" s="15">
        <v>4</v>
      </c>
      <c r="AG21" s="15" t="s">
        <v>184</v>
      </c>
      <c r="AH21" s="58">
        <v>1.86</v>
      </c>
      <c r="AI21" s="15">
        <v>22</v>
      </c>
      <c r="AJ21" s="15">
        <v>16</v>
      </c>
      <c r="AK21" s="58">
        <v>1.7</v>
      </c>
      <c r="AL21" s="58">
        <v>0.05</v>
      </c>
      <c r="AM21" s="15">
        <v>3</v>
      </c>
      <c r="AN21" s="15">
        <v>3.03</v>
      </c>
      <c r="AO21" s="15">
        <v>4</v>
      </c>
      <c r="AP21" s="15">
        <v>23</v>
      </c>
      <c r="AQ21" s="15">
        <v>58</v>
      </c>
      <c r="AR21" s="58">
        <v>0.26</v>
      </c>
      <c r="AS21" s="15">
        <v>18</v>
      </c>
      <c r="AT21" s="15">
        <v>4</v>
      </c>
      <c r="AU21" s="15"/>
      <c r="AV21" s="15">
        <v>150</v>
      </c>
      <c r="AW21" s="15">
        <v>8</v>
      </c>
      <c r="AX21" s="15">
        <v>3</v>
      </c>
      <c r="AY21" s="15">
        <v>12</v>
      </c>
      <c r="AZ21" s="15">
        <v>346</v>
      </c>
      <c r="BA21" s="15" t="s">
        <v>184</v>
      </c>
      <c r="BB21" s="15" t="s">
        <v>184</v>
      </c>
      <c r="BC21" s="15">
        <v>5</v>
      </c>
      <c r="BD21" s="58">
        <v>0.37</v>
      </c>
      <c r="BE21" s="15" t="s">
        <v>299</v>
      </c>
      <c r="BF21" s="15">
        <v>63</v>
      </c>
      <c r="BG21" s="15" t="s">
        <v>184</v>
      </c>
      <c r="BH21" s="15">
        <v>13</v>
      </c>
      <c r="BI21" s="63">
        <v>1.3</v>
      </c>
      <c r="BJ21" s="15">
        <v>48</v>
      </c>
      <c r="BK21" s="15">
        <v>158</v>
      </c>
    </row>
    <row r="22" spans="1:63" s="11" customFormat="1" ht="15" customHeight="1">
      <c r="A22" s="26" t="s">
        <v>146</v>
      </c>
      <c r="B22" s="11" t="s">
        <v>152</v>
      </c>
      <c r="C22" s="26" t="s">
        <v>94</v>
      </c>
      <c r="D22" s="11">
        <v>14</v>
      </c>
      <c r="E22" s="175">
        <v>737525</v>
      </c>
      <c r="F22" s="175">
        <v>5589961</v>
      </c>
      <c r="G22" s="37">
        <v>0.3</v>
      </c>
      <c r="H22" s="37">
        <v>0.5</v>
      </c>
      <c r="I22" s="26" t="s">
        <v>49</v>
      </c>
      <c r="J22" s="41" t="s">
        <v>156</v>
      </c>
      <c r="K22" s="26" t="s">
        <v>54</v>
      </c>
      <c r="L22" s="26">
        <v>2023</v>
      </c>
      <c r="M22" s="63">
        <v>2.5</v>
      </c>
      <c r="N22" s="63">
        <v>15.3</v>
      </c>
      <c r="O22" s="15" t="s">
        <v>184</v>
      </c>
      <c r="P22" s="15">
        <v>440</v>
      </c>
      <c r="Q22" s="63">
        <v>1.2</v>
      </c>
      <c r="R22" s="63"/>
      <c r="S22" s="58">
        <v>2.78</v>
      </c>
      <c r="T22" s="15">
        <v>1</v>
      </c>
      <c r="U22" s="15">
        <v>37</v>
      </c>
      <c r="V22" s="15">
        <v>17</v>
      </c>
      <c r="W22" s="15">
        <v>244</v>
      </c>
      <c r="X22" s="15"/>
      <c r="Y22" s="15">
        <v>34</v>
      </c>
      <c r="Z22" s="63">
        <v>1.6</v>
      </c>
      <c r="AA22" s="63">
        <v>0.6</v>
      </c>
      <c r="AB22" s="63">
        <v>0.9</v>
      </c>
      <c r="AC22" s="58">
        <v>4.87</v>
      </c>
      <c r="AD22" s="15">
        <v>13</v>
      </c>
      <c r="AE22" s="15">
        <v>2</v>
      </c>
      <c r="AF22" s="15">
        <v>7</v>
      </c>
      <c r="AG22" s="15" t="s">
        <v>184</v>
      </c>
      <c r="AH22" s="58">
        <v>1.7</v>
      </c>
      <c r="AI22" s="15">
        <v>16</v>
      </c>
      <c r="AJ22" s="15">
        <v>36</v>
      </c>
      <c r="AK22" s="58">
        <v>2.7</v>
      </c>
      <c r="AL22" s="58">
        <v>0.06</v>
      </c>
      <c r="AM22" s="15">
        <v>1</v>
      </c>
      <c r="AN22" s="15">
        <v>2.25</v>
      </c>
      <c r="AO22" s="15">
        <v>5</v>
      </c>
      <c r="AP22" s="15">
        <v>14</v>
      </c>
      <c r="AQ22" s="15">
        <v>100</v>
      </c>
      <c r="AR22" s="58">
        <v>0.18</v>
      </c>
      <c r="AS22" s="15">
        <v>20</v>
      </c>
      <c r="AT22" s="15">
        <v>2</v>
      </c>
      <c r="AU22" s="15"/>
      <c r="AV22" s="15">
        <v>104</v>
      </c>
      <c r="AW22" s="15">
        <v>10</v>
      </c>
      <c r="AX22" s="15">
        <v>1</v>
      </c>
      <c r="AY22" s="15">
        <v>6</v>
      </c>
      <c r="AZ22" s="15">
        <v>250</v>
      </c>
      <c r="BA22" s="15" t="s">
        <v>184</v>
      </c>
      <c r="BB22" s="15" t="s">
        <v>184</v>
      </c>
      <c r="BC22" s="15">
        <v>4</v>
      </c>
      <c r="BD22" s="58">
        <v>0.48</v>
      </c>
      <c r="BE22" s="15" t="s">
        <v>299</v>
      </c>
      <c r="BF22" s="15">
        <v>91</v>
      </c>
      <c r="BG22" s="15" t="s">
        <v>184</v>
      </c>
      <c r="BH22" s="15">
        <v>10</v>
      </c>
      <c r="BI22" s="63">
        <v>1.2</v>
      </c>
      <c r="BJ22" s="15">
        <v>81</v>
      </c>
      <c r="BK22" s="15">
        <v>184</v>
      </c>
    </row>
    <row r="23" spans="1:63" s="11" customFormat="1" ht="15" customHeight="1">
      <c r="A23" s="26" t="s">
        <v>147</v>
      </c>
      <c r="B23" s="11" t="s">
        <v>73</v>
      </c>
      <c r="C23" s="26" t="s">
        <v>95</v>
      </c>
      <c r="D23" s="11">
        <v>14</v>
      </c>
      <c r="E23" s="175">
        <v>694114</v>
      </c>
      <c r="F23" s="175">
        <v>5674365</v>
      </c>
      <c r="G23" s="37">
        <v>0.3</v>
      </c>
      <c r="H23" s="37">
        <v>0.5</v>
      </c>
      <c r="I23" s="26" t="s">
        <v>153</v>
      </c>
      <c r="J23" s="41" t="s">
        <v>156</v>
      </c>
      <c r="K23" s="26" t="s">
        <v>54</v>
      </c>
      <c r="L23" s="26">
        <v>2023</v>
      </c>
      <c r="M23" s="63">
        <v>1.4</v>
      </c>
      <c r="N23" s="63">
        <v>13.8</v>
      </c>
      <c r="O23" s="15" t="s">
        <v>184</v>
      </c>
      <c r="P23" s="15">
        <v>667</v>
      </c>
      <c r="Q23" s="63">
        <v>1.3</v>
      </c>
      <c r="R23" s="63"/>
      <c r="S23" s="58">
        <v>2.76</v>
      </c>
      <c r="T23" s="15">
        <v>1</v>
      </c>
      <c r="U23" s="15">
        <v>30</v>
      </c>
      <c r="V23" s="15">
        <v>10</v>
      </c>
      <c r="W23" s="15">
        <v>87</v>
      </c>
      <c r="X23" s="15"/>
      <c r="Y23" s="15">
        <v>5</v>
      </c>
      <c r="Z23" s="63">
        <v>1.7</v>
      </c>
      <c r="AA23" s="63">
        <v>0.8</v>
      </c>
      <c r="AB23" s="63">
        <v>0.9</v>
      </c>
      <c r="AC23" s="58">
        <v>3.38</v>
      </c>
      <c r="AD23" s="15">
        <v>12</v>
      </c>
      <c r="AE23" s="15">
        <v>2</v>
      </c>
      <c r="AF23" s="15">
        <v>6</v>
      </c>
      <c r="AG23" s="15" t="s">
        <v>184</v>
      </c>
      <c r="AH23" s="58">
        <v>2.7</v>
      </c>
      <c r="AI23" s="15">
        <v>14</v>
      </c>
      <c r="AJ23" s="15">
        <v>20</v>
      </c>
      <c r="AK23" s="58">
        <v>1.74</v>
      </c>
      <c r="AL23" s="58">
        <v>0.04</v>
      </c>
      <c r="AM23" s="15">
        <v>2</v>
      </c>
      <c r="AN23" s="15">
        <v>3.19</v>
      </c>
      <c r="AO23" s="15">
        <v>6</v>
      </c>
      <c r="AP23" s="15">
        <v>17</v>
      </c>
      <c r="AQ23" s="15">
        <v>80</v>
      </c>
      <c r="AR23" s="58">
        <v>0.17</v>
      </c>
      <c r="AS23" s="15">
        <v>19</v>
      </c>
      <c r="AT23" s="15">
        <v>2</v>
      </c>
      <c r="AU23" s="15"/>
      <c r="AV23" s="15">
        <v>62</v>
      </c>
      <c r="AW23" s="15">
        <v>6</v>
      </c>
      <c r="AX23" s="15">
        <v>2</v>
      </c>
      <c r="AY23" s="15">
        <v>3</v>
      </c>
      <c r="AZ23" s="15">
        <v>374</v>
      </c>
      <c r="BA23" s="15" t="s">
        <v>184</v>
      </c>
      <c r="BB23" s="15" t="s">
        <v>184</v>
      </c>
      <c r="BC23" s="15">
        <v>2</v>
      </c>
      <c r="BD23" s="58">
        <v>0.43</v>
      </c>
      <c r="BE23" s="15" t="s">
        <v>299</v>
      </c>
      <c r="BF23" s="15">
        <v>56</v>
      </c>
      <c r="BG23" s="15" t="s">
        <v>184</v>
      </c>
      <c r="BH23" s="15">
        <v>10</v>
      </c>
      <c r="BI23" s="63">
        <v>1.1000000000000001</v>
      </c>
      <c r="BJ23" s="15">
        <v>45</v>
      </c>
      <c r="BK23" s="15">
        <v>196</v>
      </c>
    </row>
    <row r="24" spans="1:63" s="11" customFormat="1" ht="15" customHeight="1">
      <c r="A24" s="26" t="s">
        <v>147</v>
      </c>
      <c r="B24" s="11" t="s">
        <v>73</v>
      </c>
      <c r="C24" s="26" t="s">
        <v>96</v>
      </c>
      <c r="D24" s="11">
        <v>14</v>
      </c>
      <c r="E24" s="175">
        <v>694114</v>
      </c>
      <c r="F24" s="175">
        <v>5674365</v>
      </c>
      <c r="G24" s="37">
        <v>0.6</v>
      </c>
      <c r="H24" s="37">
        <v>0.7</v>
      </c>
      <c r="I24" s="26" t="s">
        <v>154</v>
      </c>
      <c r="J24" s="41" t="s">
        <v>156</v>
      </c>
      <c r="K24" s="26" t="s">
        <v>54</v>
      </c>
      <c r="L24" s="26">
        <v>2023</v>
      </c>
      <c r="M24" s="63">
        <v>1.8</v>
      </c>
      <c r="N24" s="63">
        <v>13.8</v>
      </c>
      <c r="O24" s="15">
        <v>7</v>
      </c>
      <c r="P24" s="15">
        <v>622</v>
      </c>
      <c r="Q24" s="63">
        <v>1.4</v>
      </c>
      <c r="R24" s="63"/>
      <c r="S24" s="58">
        <v>2.81</v>
      </c>
      <c r="T24" s="15">
        <v>1</v>
      </c>
      <c r="U24" s="15">
        <v>65</v>
      </c>
      <c r="V24" s="15">
        <v>11</v>
      </c>
      <c r="W24" s="15">
        <v>93</v>
      </c>
      <c r="X24" s="15"/>
      <c r="Y24" s="15">
        <v>15</v>
      </c>
      <c r="Z24" s="63">
        <v>2.7</v>
      </c>
      <c r="AA24" s="63">
        <v>1</v>
      </c>
      <c r="AB24" s="63">
        <v>1.2</v>
      </c>
      <c r="AC24" s="58">
        <v>3.45</v>
      </c>
      <c r="AD24" s="15">
        <v>10</v>
      </c>
      <c r="AE24" s="15">
        <v>3</v>
      </c>
      <c r="AF24" s="15">
        <v>6</v>
      </c>
      <c r="AG24" s="15" t="s">
        <v>184</v>
      </c>
      <c r="AH24" s="58">
        <v>2.44</v>
      </c>
      <c r="AI24" s="15">
        <v>33</v>
      </c>
      <c r="AJ24" s="15">
        <v>18</v>
      </c>
      <c r="AK24" s="58">
        <v>1.8</v>
      </c>
      <c r="AL24" s="58">
        <v>0.04</v>
      </c>
      <c r="AM24" s="15">
        <v>2</v>
      </c>
      <c r="AN24" s="15">
        <v>3.15</v>
      </c>
      <c r="AO24" s="15">
        <v>6</v>
      </c>
      <c r="AP24" s="15">
        <v>32</v>
      </c>
      <c r="AQ24" s="15">
        <v>125</v>
      </c>
      <c r="AR24" s="58">
        <v>0.2</v>
      </c>
      <c r="AS24" s="15">
        <v>19</v>
      </c>
      <c r="AT24" s="15">
        <v>7</v>
      </c>
      <c r="AU24" s="15"/>
      <c r="AV24" s="15">
        <v>69</v>
      </c>
      <c r="AW24" s="15">
        <v>6</v>
      </c>
      <c r="AX24" s="15">
        <v>4</v>
      </c>
      <c r="AY24" s="15">
        <v>5</v>
      </c>
      <c r="AZ24" s="15">
        <v>381</v>
      </c>
      <c r="BA24" s="15" t="s">
        <v>184</v>
      </c>
      <c r="BB24" s="15" t="s">
        <v>184</v>
      </c>
      <c r="BC24" s="15">
        <v>6</v>
      </c>
      <c r="BD24" s="58">
        <v>0.35</v>
      </c>
      <c r="BE24" s="15" t="s">
        <v>299</v>
      </c>
      <c r="BF24" s="15">
        <v>52</v>
      </c>
      <c r="BG24" s="15" t="s">
        <v>184</v>
      </c>
      <c r="BH24" s="15">
        <v>13</v>
      </c>
      <c r="BI24" s="63">
        <v>1.5</v>
      </c>
      <c r="BJ24" s="15">
        <v>38</v>
      </c>
      <c r="BK24" s="15">
        <v>212</v>
      </c>
    </row>
    <row r="25" spans="1:63" s="11" customFormat="1" ht="15" customHeight="1">
      <c r="A25" s="26" t="s">
        <v>148</v>
      </c>
      <c r="B25" s="11" t="s">
        <v>152</v>
      </c>
      <c r="C25" s="26" t="s">
        <v>97</v>
      </c>
      <c r="D25" s="11">
        <v>14</v>
      </c>
      <c r="E25" s="26">
        <v>750804</v>
      </c>
      <c r="F25" s="26">
        <v>5612968</v>
      </c>
      <c r="G25" s="26">
        <v>0.3</v>
      </c>
      <c r="H25" s="26">
        <v>0.5</v>
      </c>
      <c r="I25" s="26" t="s">
        <v>49</v>
      </c>
      <c r="J25" s="41" t="s">
        <v>156</v>
      </c>
      <c r="K25" s="26" t="s">
        <v>54</v>
      </c>
      <c r="L25" s="26">
        <v>2023</v>
      </c>
      <c r="M25" s="63">
        <v>1.4</v>
      </c>
      <c r="N25" s="63">
        <v>13.7</v>
      </c>
      <c r="O25" s="15" t="s">
        <v>184</v>
      </c>
      <c r="P25" s="15">
        <v>678</v>
      </c>
      <c r="Q25" s="63">
        <v>1.4</v>
      </c>
      <c r="R25" s="63"/>
      <c r="S25" s="58">
        <v>2.52</v>
      </c>
      <c r="T25" s="15">
        <v>1</v>
      </c>
      <c r="U25" s="15">
        <v>38</v>
      </c>
      <c r="V25" s="15">
        <v>10</v>
      </c>
      <c r="W25" s="15">
        <v>88</v>
      </c>
      <c r="X25" s="15"/>
      <c r="Y25" s="15">
        <v>10</v>
      </c>
      <c r="Z25" s="63">
        <v>2.1</v>
      </c>
      <c r="AA25" s="63">
        <v>1.4</v>
      </c>
      <c r="AB25" s="63">
        <v>0.9</v>
      </c>
      <c r="AC25" s="58">
        <v>3.26</v>
      </c>
      <c r="AD25" s="15">
        <v>12</v>
      </c>
      <c r="AE25" s="15">
        <v>2</v>
      </c>
      <c r="AF25" s="15">
        <v>5</v>
      </c>
      <c r="AG25" s="15" t="s">
        <v>184</v>
      </c>
      <c r="AH25" s="58">
        <v>2.38</v>
      </c>
      <c r="AI25" s="15">
        <v>19</v>
      </c>
      <c r="AJ25" s="15">
        <v>27</v>
      </c>
      <c r="AK25" s="58">
        <v>1.54</v>
      </c>
      <c r="AL25" s="58">
        <v>0.04</v>
      </c>
      <c r="AM25" s="15">
        <v>2</v>
      </c>
      <c r="AN25" s="15">
        <v>2.68</v>
      </c>
      <c r="AO25" s="15">
        <v>9</v>
      </c>
      <c r="AP25" s="15">
        <v>19</v>
      </c>
      <c r="AQ25" s="15">
        <v>34</v>
      </c>
      <c r="AR25" s="58">
        <v>0.05</v>
      </c>
      <c r="AS25" s="15">
        <v>21</v>
      </c>
      <c r="AT25" s="15">
        <v>3</v>
      </c>
      <c r="AU25" s="15"/>
      <c r="AV25" s="15">
        <v>68</v>
      </c>
      <c r="AW25" s="15">
        <v>8</v>
      </c>
      <c r="AX25" s="15">
        <v>2</v>
      </c>
      <c r="AY25" s="15" t="s">
        <v>184</v>
      </c>
      <c r="AZ25" s="15">
        <v>325</v>
      </c>
      <c r="BA25" s="15" t="s">
        <v>184</v>
      </c>
      <c r="BB25" s="15" t="s">
        <v>184</v>
      </c>
      <c r="BC25" s="15">
        <v>4</v>
      </c>
      <c r="BD25" s="58">
        <v>0.59</v>
      </c>
      <c r="BE25" s="15" t="s">
        <v>299</v>
      </c>
      <c r="BF25" s="15">
        <v>75</v>
      </c>
      <c r="BG25" s="15" t="s">
        <v>184</v>
      </c>
      <c r="BH25" s="15">
        <v>12</v>
      </c>
      <c r="BI25" s="63">
        <v>1.4</v>
      </c>
      <c r="BJ25" s="15">
        <v>56</v>
      </c>
      <c r="BK25" s="15">
        <v>196</v>
      </c>
    </row>
    <row r="26" spans="1:63" s="11" customFormat="1" ht="15" customHeight="1">
      <c r="A26" s="26" t="s">
        <v>149</v>
      </c>
      <c r="B26" s="11" t="s">
        <v>152</v>
      </c>
      <c r="C26" s="26" t="s">
        <v>98</v>
      </c>
      <c r="D26" s="11">
        <v>14</v>
      </c>
      <c r="E26" s="26">
        <v>750620</v>
      </c>
      <c r="F26" s="26">
        <v>5602276</v>
      </c>
      <c r="G26" s="26">
        <v>0.4</v>
      </c>
      <c r="H26" s="26">
        <v>0.7</v>
      </c>
      <c r="I26" s="26" t="s">
        <v>49</v>
      </c>
      <c r="J26" s="41" t="s">
        <v>156</v>
      </c>
      <c r="K26" s="26" t="s">
        <v>54</v>
      </c>
      <c r="L26" s="26">
        <v>2023</v>
      </c>
      <c r="M26" s="63">
        <v>1.5</v>
      </c>
      <c r="N26" s="63">
        <v>15.4</v>
      </c>
      <c r="O26" s="15">
        <v>6</v>
      </c>
      <c r="P26" s="15">
        <v>569</v>
      </c>
      <c r="Q26" s="63">
        <v>1.4</v>
      </c>
      <c r="R26" s="63"/>
      <c r="S26" s="58">
        <v>3.31</v>
      </c>
      <c r="T26" s="15">
        <v>1</v>
      </c>
      <c r="U26" s="15">
        <v>63</v>
      </c>
      <c r="V26" s="15">
        <v>13</v>
      </c>
      <c r="W26" s="15">
        <v>104</v>
      </c>
      <c r="X26" s="15"/>
      <c r="Y26" s="15">
        <v>37</v>
      </c>
      <c r="Z26" s="63">
        <v>2.2000000000000002</v>
      </c>
      <c r="AA26" s="63">
        <v>0.8</v>
      </c>
      <c r="AB26" s="63">
        <v>1</v>
      </c>
      <c r="AC26" s="58">
        <v>3.91</v>
      </c>
      <c r="AD26" s="15">
        <v>14</v>
      </c>
      <c r="AE26" s="15">
        <v>2</v>
      </c>
      <c r="AF26" s="15">
        <v>7</v>
      </c>
      <c r="AG26" s="15" t="s">
        <v>184</v>
      </c>
      <c r="AH26" s="58">
        <v>2.08</v>
      </c>
      <c r="AI26" s="15">
        <v>25</v>
      </c>
      <c r="AJ26" s="15">
        <v>20</v>
      </c>
      <c r="AK26" s="58">
        <v>1.81</v>
      </c>
      <c r="AL26" s="58">
        <v>0.05</v>
      </c>
      <c r="AM26" s="15">
        <v>2</v>
      </c>
      <c r="AN26" s="15">
        <v>3.32</v>
      </c>
      <c r="AO26" s="15">
        <v>6</v>
      </c>
      <c r="AP26" s="15">
        <v>21</v>
      </c>
      <c r="AQ26" s="15">
        <v>44</v>
      </c>
      <c r="AR26" s="58">
        <v>0.12</v>
      </c>
      <c r="AS26" s="15">
        <v>17</v>
      </c>
      <c r="AT26" s="15">
        <v>4</v>
      </c>
      <c r="AU26" s="15"/>
      <c r="AV26" s="15">
        <v>57</v>
      </c>
      <c r="AW26" s="15">
        <v>9</v>
      </c>
      <c r="AX26" s="15">
        <v>2</v>
      </c>
      <c r="AY26" s="15">
        <v>7</v>
      </c>
      <c r="AZ26" s="15">
        <v>397</v>
      </c>
      <c r="BA26" s="15" t="s">
        <v>184</v>
      </c>
      <c r="BB26" s="15" t="s">
        <v>184</v>
      </c>
      <c r="BC26" s="15">
        <v>6</v>
      </c>
      <c r="BD26" s="58">
        <v>0.46</v>
      </c>
      <c r="BE26" s="15" t="s">
        <v>299</v>
      </c>
      <c r="BF26" s="15">
        <v>71</v>
      </c>
      <c r="BG26" s="15" t="s">
        <v>184</v>
      </c>
      <c r="BH26" s="15">
        <v>12</v>
      </c>
      <c r="BI26" s="63">
        <v>1.2</v>
      </c>
      <c r="BJ26" s="15">
        <v>52</v>
      </c>
      <c r="BK26" s="15">
        <v>182</v>
      </c>
    </row>
    <row r="27" spans="1:63" s="11" customFormat="1" ht="15" customHeight="1">
      <c r="A27" s="26" t="s">
        <v>150</v>
      </c>
      <c r="B27" s="11" t="s">
        <v>152</v>
      </c>
      <c r="C27" s="26" t="s">
        <v>99</v>
      </c>
      <c r="D27" s="11">
        <v>14</v>
      </c>
      <c r="E27" s="26">
        <v>752359</v>
      </c>
      <c r="F27" s="26">
        <v>5612356</v>
      </c>
      <c r="G27" s="26">
        <v>0.45</v>
      </c>
      <c r="H27" s="26">
        <v>0.75</v>
      </c>
      <c r="I27" s="26" t="s">
        <v>49</v>
      </c>
      <c r="J27" s="41" t="s">
        <v>156</v>
      </c>
      <c r="K27" s="26" t="s">
        <v>54</v>
      </c>
      <c r="L27" s="26">
        <v>2023</v>
      </c>
      <c r="M27" s="63">
        <v>1.1000000000000001</v>
      </c>
      <c r="N27" s="63">
        <v>15.2</v>
      </c>
      <c r="O27" s="15">
        <v>14</v>
      </c>
      <c r="P27" s="15">
        <v>581</v>
      </c>
      <c r="Q27" s="63">
        <v>1.4</v>
      </c>
      <c r="R27" s="63"/>
      <c r="S27" s="58">
        <v>2.86</v>
      </c>
      <c r="T27" s="15">
        <v>1</v>
      </c>
      <c r="U27" s="15">
        <v>63</v>
      </c>
      <c r="V27" s="15">
        <v>10</v>
      </c>
      <c r="W27" s="15">
        <v>88</v>
      </c>
      <c r="X27" s="15"/>
      <c r="Y27" s="15">
        <v>21</v>
      </c>
      <c r="Z27" s="63">
        <v>2.5</v>
      </c>
      <c r="AA27" s="63">
        <v>1.1000000000000001</v>
      </c>
      <c r="AB27" s="63">
        <v>1.1000000000000001</v>
      </c>
      <c r="AC27" s="58">
        <v>3.46</v>
      </c>
      <c r="AD27" s="15">
        <v>13</v>
      </c>
      <c r="AE27" s="15">
        <v>3</v>
      </c>
      <c r="AF27" s="15">
        <v>5</v>
      </c>
      <c r="AG27" s="15" t="s">
        <v>184</v>
      </c>
      <c r="AH27" s="58">
        <v>1.99</v>
      </c>
      <c r="AI27" s="15">
        <v>34</v>
      </c>
      <c r="AJ27" s="15">
        <v>19</v>
      </c>
      <c r="AK27" s="58">
        <v>1.53</v>
      </c>
      <c r="AL27" s="58">
        <v>0.04</v>
      </c>
      <c r="AM27" s="15">
        <v>3</v>
      </c>
      <c r="AN27" s="15">
        <v>3.19</v>
      </c>
      <c r="AO27" s="15">
        <v>5</v>
      </c>
      <c r="AP27" s="15">
        <v>31</v>
      </c>
      <c r="AQ27" s="15">
        <v>33</v>
      </c>
      <c r="AR27" s="58">
        <v>0.05</v>
      </c>
      <c r="AS27" s="15">
        <v>21</v>
      </c>
      <c r="AT27" s="15">
        <v>6</v>
      </c>
      <c r="AU27" s="15"/>
      <c r="AV27" s="15">
        <v>62</v>
      </c>
      <c r="AW27" s="15">
        <v>8</v>
      </c>
      <c r="AX27" s="15">
        <v>3</v>
      </c>
      <c r="AY27" s="15">
        <v>5</v>
      </c>
      <c r="AZ27" s="15">
        <v>381</v>
      </c>
      <c r="BA27" s="15" t="s">
        <v>184</v>
      </c>
      <c r="BB27" s="15" t="s">
        <v>184</v>
      </c>
      <c r="BC27" s="15">
        <v>5</v>
      </c>
      <c r="BD27" s="58">
        <v>0.45</v>
      </c>
      <c r="BE27" s="15" t="s">
        <v>299</v>
      </c>
      <c r="BF27" s="15">
        <v>67</v>
      </c>
      <c r="BG27" s="15" t="s">
        <v>184</v>
      </c>
      <c r="BH27" s="15">
        <v>14</v>
      </c>
      <c r="BI27" s="63">
        <v>1.3</v>
      </c>
      <c r="BJ27" s="15">
        <v>43</v>
      </c>
      <c r="BK27" s="15">
        <v>189</v>
      </c>
    </row>
    <row r="28" spans="1:63" s="11" customFormat="1" ht="15" customHeight="1">
      <c r="A28" s="36" t="s">
        <v>151</v>
      </c>
      <c r="B28" s="14" t="s">
        <v>152</v>
      </c>
      <c r="C28" s="36" t="s">
        <v>100</v>
      </c>
      <c r="D28" s="14">
        <v>14</v>
      </c>
      <c r="E28" s="36">
        <v>752527</v>
      </c>
      <c r="F28" s="36">
        <v>5612418</v>
      </c>
      <c r="G28" s="36">
        <v>0.5</v>
      </c>
      <c r="H28" s="36">
        <v>0.8</v>
      </c>
      <c r="I28" s="36" t="s">
        <v>49</v>
      </c>
      <c r="J28" s="42" t="s">
        <v>156</v>
      </c>
      <c r="K28" s="36" t="s">
        <v>372</v>
      </c>
      <c r="L28" s="36">
        <v>2023</v>
      </c>
      <c r="M28" s="69">
        <v>1.6</v>
      </c>
      <c r="N28" s="69">
        <v>16.3</v>
      </c>
      <c r="O28" s="55" t="s">
        <v>184</v>
      </c>
      <c r="P28" s="55">
        <v>492</v>
      </c>
      <c r="Q28" s="69">
        <v>1.8</v>
      </c>
      <c r="R28" s="69"/>
      <c r="S28" s="59">
        <v>3.82</v>
      </c>
      <c r="T28" s="55" t="s">
        <v>184</v>
      </c>
      <c r="U28" s="55">
        <v>45</v>
      </c>
      <c r="V28" s="55">
        <v>12</v>
      </c>
      <c r="W28" s="55">
        <v>103</v>
      </c>
      <c r="X28" s="55"/>
      <c r="Y28" s="55">
        <v>57</v>
      </c>
      <c r="Z28" s="69">
        <v>2.2000000000000002</v>
      </c>
      <c r="AA28" s="69">
        <v>0.8</v>
      </c>
      <c r="AB28" s="69">
        <v>1</v>
      </c>
      <c r="AC28" s="59">
        <v>3.71</v>
      </c>
      <c r="AD28" s="55">
        <v>13</v>
      </c>
      <c r="AE28" s="55">
        <v>2</v>
      </c>
      <c r="AF28" s="55">
        <v>5</v>
      </c>
      <c r="AG28" s="55" t="s">
        <v>184</v>
      </c>
      <c r="AH28" s="59">
        <v>1.72</v>
      </c>
      <c r="AI28" s="55">
        <v>25</v>
      </c>
      <c r="AJ28" s="55">
        <v>25</v>
      </c>
      <c r="AK28" s="59">
        <v>1.8</v>
      </c>
      <c r="AL28" s="59">
        <v>0.05</v>
      </c>
      <c r="AM28" s="55">
        <v>2</v>
      </c>
      <c r="AN28" s="55">
        <v>3.64</v>
      </c>
      <c r="AO28" s="55">
        <v>4</v>
      </c>
      <c r="AP28" s="55">
        <v>23</v>
      </c>
      <c r="AQ28" s="55">
        <v>53</v>
      </c>
      <c r="AR28" s="59">
        <v>0.12</v>
      </c>
      <c r="AS28" s="55">
        <v>20</v>
      </c>
      <c r="AT28" s="55">
        <v>4</v>
      </c>
      <c r="AU28" s="55"/>
      <c r="AV28" s="55">
        <v>244</v>
      </c>
      <c r="AW28" s="55">
        <v>9</v>
      </c>
      <c r="AX28" s="55">
        <v>2</v>
      </c>
      <c r="AY28" s="55">
        <v>10</v>
      </c>
      <c r="AZ28" s="55">
        <v>405</v>
      </c>
      <c r="BA28" s="55" t="s">
        <v>184</v>
      </c>
      <c r="BB28" s="55" t="s">
        <v>184</v>
      </c>
      <c r="BC28" s="55">
        <v>6</v>
      </c>
      <c r="BD28" s="59">
        <v>0.42</v>
      </c>
      <c r="BE28" s="55" t="s">
        <v>299</v>
      </c>
      <c r="BF28" s="55">
        <v>68</v>
      </c>
      <c r="BG28" s="55" t="s">
        <v>184</v>
      </c>
      <c r="BH28" s="55">
        <v>12</v>
      </c>
      <c r="BI28" s="69">
        <v>1.2</v>
      </c>
      <c r="BJ28" s="55">
        <v>48</v>
      </c>
      <c r="BK28" s="55">
        <v>189</v>
      </c>
    </row>
    <row r="29" spans="1:63" s="11" customFormat="1" ht="15" customHeight="1">
      <c r="A29" s="26" t="s">
        <v>127</v>
      </c>
      <c r="B29" s="11" t="s">
        <v>152</v>
      </c>
      <c r="C29" s="26" t="s">
        <v>101</v>
      </c>
      <c r="D29" s="11">
        <v>14</v>
      </c>
      <c r="E29" s="175">
        <v>750714</v>
      </c>
      <c r="F29" s="175">
        <v>5612920</v>
      </c>
      <c r="G29" s="37">
        <v>0.5</v>
      </c>
      <c r="H29" s="37">
        <v>1</v>
      </c>
      <c r="I29" s="26" t="s">
        <v>49</v>
      </c>
      <c r="J29" s="26" t="s">
        <v>157</v>
      </c>
      <c r="K29" s="26" t="s">
        <v>54</v>
      </c>
      <c r="L29" s="26">
        <v>2023</v>
      </c>
      <c r="M29" s="63">
        <v>1.7</v>
      </c>
      <c r="N29" s="63">
        <v>16.2</v>
      </c>
      <c r="O29" s="15" t="s">
        <v>184</v>
      </c>
      <c r="P29" s="15">
        <v>459</v>
      </c>
      <c r="Q29" s="63">
        <v>1.5</v>
      </c>
      <c r="R29" s="63"/>
      <c r="S29" s="58">
        <v>3.88</v>
      </c>
      <c r="T29" s="15" t="s">
        <v>184</v>
      </c>
      <c r="U29" s="15">
        <v>33</v>
      </c>
      <c r="V29" s="15">
        <v>11</v>
      </c>
      <c r="W29" s="15">
        <v>77</v>
      </c>
      <c r="X29" s="15"/>
      <c r="Y29" s="15">
        <v>36</v>
      </c>
      <c r="Z29" s="63">
        <v>1.6</v>
      </c>
      <c r="AA29" s="63">
        <v>0.4</v>
      </c>
      <c r="AB29" s="63">
        <v>0.9</v>
      </c>
      <c r="AC29" s="58">
        <v>3.52</v>
      </c>
      <c r="AD29" s="15">
        <v>14</v>
      </c>
      <c r="AE29" s="15">
        <v>1</v>
      </c>
      <c r="AF29" s="15">
        <v>3</v>
      </c>
      <c r="AG29" s="15" t="s">
        <v>184</v>
      </c>
      <c r="AH29" s="58">
        <v>1.81</v>
      </c>
      <c r="AI29" s="15">
        <v>19</v>
      </c>
      <c r="AJ29" s="15">
        <v>28</v>
      </c>
      <c r="AK29" s="58">
        <v>1.73</v>
      </c>
      <c r="AL29" s="58">
        <v>0.05</v>
      </c>
      <c r="AM29" s="15">
        <v>2</v>
      </c>
      <c r="AN29" s="15">
        <v>4.08</v>
      </c>
      <c r="AO29" s="15">
        <v>2</v>
      </c>
      <c r="AP29" s="15">
        <v>18</v>
      </c>
      <c r="AQ29" s="15">
        <v>40</v>
      </c>
      <c r="AR29" s="58">
        <v>0.1</v>
      </c>
      <c r="AS29" s="15">
        <v>17</v>
      </c>
      <c r="AT29" s="15">
        <v>3</v>
      </c>
      <c r="AU29" s="15"/>
      <c r="AV29" s="15">
        <v>60</v>
      </c>
      <c r="AW29" s="15">
        <v>7</v>
      </c>
      <c r="AX29" s="15">
        <v>1</v>
      </c>
      <c r="AY29" s="15">
        <v>9</v>
      </c>
      <c r="AZ29" s="15">
        <v>430</v>
      </c>
      <c r="BA29" s="15" t="s">
        <v>184</v>
      </c>
      <c r="BB29" s="15" t="s">
        <v>184</v>
      </c>
      <c r="BC29" s="15">
        <v>2</v>
      </c>
      <c r="BD29" s="58">
        <v>0.31</v>
      </c>
      <c r="BE29" s="15" t="s">
        <v>299</v>
      </c>
      <c r="BF29" s="15">
        <v>58</v>
      </c>
      <c r="BG29" s="15" t="s">
        <v>184</v>
      </c>
      <c r="BH29" s="15">
        <v>9</v>
      </c>
      <c r="BI29" s="63">
        <v>1</v>
      </c>
      <c r="BJ29" s="15">
        <v>47</v>
      </c>
      <c r="BK29" s="15">
        <v>92</v>
      </c>
    </row>
    <row r="30" spans="1:63" s="11" customFormat="1" ht="15" customHeight="1">
      <c r="A30" s="26" t="s">
        <v>128</v>
      </c>
      <c r="B30" s="11" t="s">
        <v>152</v>
      </c>
      <c r="C30" s="26" t="s">
        <v>102</v>
      </c>
      <c r="D30" s="11">
        <v>14</v>
      </c>
      <c r="E30" s="175">
        <v>750169</v>
      </c>
      <c r="F30" s="175">
        <v>5605028</v>
      </c>
      <c r="G30" s="37">
        <v>0.4</v>
      </c>
      <c r="H30" s="37">
        <v>0.7</v>
      </c>
      <c r="I30" s="26" t="s">
        <v>49</v>
      </c>
      <c r="J30" s="26" t="s">
        <v>157</v>
      </c>
      <c r="K30" s="26" t="s">
        <v>54</v>
      </c>
      <c r="L30" s="26">
        <v>2023</v>
      </c>
      <c r="M30" s="63">
        <v>2.6</v>
      </c>
      <c r="N30" s="63">
        <v>16.100000000000001</v>
      </c>
      <c r="O30" s="15" t="s">
        <v>184</v>
      </c>
      <c r="P30" s="15">
        <v>599</v>
      </c>
      <c r="Q30" s="63">
        <v>1.5</v>
      </c>
      <c r="R30" s="63"/>
      <c r="S30" s="58">
        <v>3.25</v>
      </c>
      <c r="T30" s="15">
        <v>1</v>
      </c>
      <c r="U30" s="15">
        <v>31</v>
      </c>
      <c r="V30" s="15">
        <v>11</v>
      </c>
      <c r="W30" s="15">
        <v>111</v>
      </c>
      <c r="X30" s="15"/>
      <c r="Y30" s="15">
        <v>23</v>
      </c>
      <c r="Z30" s="63">
        <v>1.5</v>
      </c>
      <c r="AA30" s="63">
        <v>0.7</v>
      </c>
      <c r="AB30" s="63">
        <v>0.9</v>
      </c>
      <c r="AC30" s="58">
        <v>4.38</v>
      </c>
      <c r="AD30" s="15">
        <v>13</v>
      </c>
      <c r="AE30" s="15">
        <v>1</v>
      </c>
      <c r="AF30" s="15">
        <v>4</v>
      </c>
      <c r="AG30" s="15" t="s">
        <v>184</v>
      </c>
      <c r="AH30" s="58">
        <v>2.5</v>
      </c>
      <c r="AI30" s="15">
        <v>15</v>
      </c>
      <c r="AJ30" s="15">
        <v>28</v>
      </c>
      <c r="AK30" s="58">
        <v>2.2400000000000002</v>
      </c>
      <c r="AL30" s="58">
        <v>0.06</v>
      </c>
      <c r="AM30" s="15">
        <v>3</v>
      </c>
      <c r="AN30" s="15">
        <v>3.59</v>
      </c>
      <c r="AO30" s="15">
        <v>4</v>
      </c>
      <c r="AP30" s="15">
        <v>14</v>
      </c>
      <c r="AQ30" s="15">
        <v>50</v>
      </c>
      <c r="AR30" s="58">
        <v>0.09</v>
      </c>
      <c r="AS30" s="15">
        <v>23</v>
      </c>
      <c r="AT30" s="15">
        <v>2</v>
      </c>
      <c r="AU30" s="15"/>
      <c r="AV30" s="15">
        <v>58</v>
      </c>
      <c r="AW30" s="15">
        <v>8</v>
      </c>
      <c r="AX30" s="15">
        <v>1</v>
      </c>
      <c r="AY30" s="15" t="s">
        <v>184</v>
      </c>
      <c r="AZ30" s="15">
        <v>406</v>
      </c>
      <c r="BA30" s="15" t="s">
        <v>184</v>
      </c>
      <c r="BB30" s="15" t="s">
        <v>184</v>
      </c>
      <c r="BC30" s="15">
        <v>3</v>
      </c>
      <c r="BD30" s="58">
        <v>0.4</v>
      </c>
      <c r="BE30" s="15" t="s">
        <v>299</v>
      </c>
      <c r="BF30" s="15">
        <v>73</v>
      </c>
      <c r="BG30" s="15" t="s">
        <v>184</v>
      </c>
      <c r="BH30" s="15">
        <v>10</v>
      </c>
      <c r="BI30" s="63">
        <v>1.1000000000000001</v>
      </c>
      <c r="BJ30" s="15">
        <v>56</v>
      </c>
      <c r="BK30" s="15">
        <v>104</v>
      </c>
    </row>
    <row r="31" spans="1:63" s="11" customFormat="1" ht="15" customHeight="1">
      <c r="A31" s="26" t="s">
        <v>129</v>
      </c>
      <c r="B31" s="11" t="s">
        <v>152</v>
      </c>
      <c r="C31" s="26" t="s">
        <v>103</v>
      </c>
      <c r="D31" s="11">
        <v>14</v>
      </c>
      <c r="E31" s="175">
        <v>753487</v>
      </c>
      <c r="F31" s="175">
        <v>5609822</v>
      </c>
      <c r="G31" s="37">
        <v>0.4</v>
      </c>
      <c r="H31" s="37">
        <v>0.8</v>
      </c>
      <c r="I31" s="26" t="s">
        <v>49</v>
      </c>
      <c r="J31" s="26" t="s">
        <v>157</v>
      </c>
      <c r="K31" s="26" t="s">
        <v>54</v>
      </c>
      <c r="L31" s="26">
        <v>2023</v>
      </c>
      <c r="M31" s="63">
        <v>2.2000000000000002</v>
      </c>
      <c r="N31" s="63">
        <v>15.6</v>
      </c>
      <c r="O31" s="15">
        <v>4</v>
      </c>
      <c r="P31" s="15">
        <v>444</v>
      </c>
      <c r="Q31" s="63">
        <v>1.4</v>
      </c>
      <c r="R31" s="63"/>
      <c r="S31" s="58">
        <v>3.32</v>
      </c>
      <c r="T31" s="15" t="s">
        <v>184</v>
      </c>
      <c r="U31" s="15">
        <v>21</v>
      </c>
      <c r="V31" s="15">
        <v>12</v>
      </c>
      <c r="W31" s="15">
        <v>80</v>
      </c>
      <c r="X31" s="15"/>
      <c r="Y31" s="15">
        <v>22</v>
      </c>
      <c r="Z31" s="63">
        <v>1.4</v>
      </c>
      <c r="AA31" s="63">
        <v>0.6</v>
      </c>
      <c r="AB31" s="63">
        <v>0.8</v>
      </c>
      <c r="AC31" s="58">
        <v>4.57</v>
      </c>
      <c r="AD31" s="15">
        <v>13</v>
      </c>
      <c r="AE31" s="15">
        <v>1</v>
      </c>
      <c r="AF31" s="15">
        <v>4</v>
      </c>
      <c r="AG31" s="15" t="s">
        <v>184</v>
      </c>
      <c r="AH31" s="58">
        <v>1.97</v>
      </c>
      <c r="AI31" s="15">
        <v>11</v>
      </c>
      <c r="AJ31" s="15">
        <v>28</v>
      </c>
      <c r="AK31" s="58">
        <v>2.3199999999999998</v>
      </c>
      <c r="AL31" s="58">
        <v>0.06</v>
      </c>
      <c r="AM31" s="15">
        <v>4</v>
      </c>
      <c r="AN31" s="15">
        <v>3.53</v>
      </c>
      <c r="AO31" s="15">
        <v>1</v>
      </c>
      <c r="AP31" s="15">
        <v>10</v>
      </c>
      <c r="AQ31" s="15">
        <v>38</v>
      </c>
      <c r="AR31" s="58">
        <v>0.09</v>
      </c>
      <c r="AS31" s="15">
        <v>17</v>
      </c>
      <c r="AT31" s="15">
        <v>1</v>
      </c>
      <c r="AU31" s="15"/>
      <c r="AV31" s="15">
        <v>73</v>
      </c>
      <c r="AW31" s="15">
        <v>8</v>
      </c>
      <c r="AX31" s="15" t="s">
        <v>184</v>
      </c>
      <c r="AY31" s="15">
        <v>6</v>
      </c>
      <c r="AZ31" s="15">
        <v>372</v>
      </c>
      <c r="BA31" s="15">
        <v>1</v>
      </c>
      <c r="BB31" s="15" t="s">
        <v>184</v>
      </c>
      <c r="BC31" s="15">
        <v>2</v>
      </c>
      <c r="BD31" s="58">
        <v>0.33</v>
      </c>
      <c r="BE31" s="15" t="s">
        <v>299</v>
      </c>
      <c r="BF31" s="15">
        <v>79</v>
      </c>
      <c r="BG31" s="15" t="s">
        <v>184</v>
      </c>
      <c r="BH31" s="15">
        <v>9</v>
      </c>
      <c r="BI31" s="63">
        <v>1</v>
      </c>
      <c r="BJ31" s="15">
        <v>45</v>
      </c>
      <c r="BK31" s="15">
        <v>83</v>
      </c>
    </row>
    <row r="32" spans="1:63" s="11" customFormat="1" ht="15" customHeight="1">
      <c r="A32" s="26" t="s">
        <v>130</v>
      </c>
      <c r="B32" s="11" t="s">
        <v>152</v>
      </c>
      <c r="C32" s="26" t="s">
        <v>104</v>
      </c>
      <c r="D32" s="11">
        <v>14</v>
      </c>
      <c r="E32" s="175">
        <v>753693</v>
      </c>
      <c r="F32" s="175">
        <v>5596730</v>
      </c>
      <c r="G32" s="37">
        <v>0.4</v>
      </c>
      <c r="H32" s="37">
        <v>0.6</v>
      </c>
      <c r="I32" s="26" t="s">
        <v>49</v>
      </c>
      <c r="J32" s="26" t="s">
        <v>157</v>
      </c>
      <c r="K32" s="26" t="s">
        <v>54</v>
      </c>
      <c r="L32" s="26">
        <v>2023</v>
      </c>
      <c r="M32" s="63">
        <v>2.2999999999999998</v>
      </c>
      <c r="N32" s="63">
        <v>16.7</v>
      </c>
      <c r="O32" s="15" t="s">
        <v>184</v>
      </c>
      <c r="P32" s="15">
        <v>457</v>
      </c>
      <c r="Q32" s="63">
        <v>0.9</v>
      </c>
      <c r="R32" s="63"/>
      <c r="S32" s="58">
        <v>3.34</v>
      </c>
      <c r="T32" s="15" t="s">
        <v>184</v>
      </c>
      <c r="U32" s="15">
        <v>22</v>
      </c>
      <c r="V32" s="15">
        <v>27</v>
      </c>
      <c r="W32" s="15">
        <v>314</v>
      </c>
      <c r="X32" s="15"/>
      <c r="Y32" s="15">
        <v>31</v>
      </c>
      <c r="Z32" s="63">
        <v>0.8</v>
      </c>
      <c r="AA32" s="63" t="s">
        <v>300</v>
      </c>
      <c r="AB32" s="63">
        <v>0.8</v>
      </c>
      <c r="AC32" s="58">
        <v>5.93</v>
      </c>
      <c r="AD32" s="15">
        <v>8</v>
      </c>
      <c r="AE32" s="15">
        <v>1</v>
      </c>
      <c r="AF32" s="15">
        <v>4</v>
      </c>
      <c r="AG32" s="15" t="s">
        <v>184</v>
      </c>
      <c r="AH32" s="58">
        <v>2.25</v>
      </c>
      <c r="AI32" s="15">
        <v>11</v>
      </c>
      <c r="AJ32" s="15">
        <v>67</v>
      </c>
      <c r="AK32" s="58">
        <v>6.15</v>
      </c>
      <c r="AL32" s="58">
        <v>7.0000000000000007E-2</v>
      </c>
      <c r="AM32" s="15">
        <v>3</v>
      </c>
      <c r="AN32" s="15">
        <v>2.15</v>
      </c>
      <c r="AO32" s="15">
        <v>2</v>
      </c>
      <c r="AP32" s="15">
        <v>9</v>
      </c>
      <c r="AQ32" s="15">
        <v>161</v>
      </c>
      <c r="AR32" s="58">
        <v>0.06</v>
      </c>
      <c r="AS32" s="15">
        <v>16</v>
      </c>
      <c r="AT32" s="15">
        <v>1</v>
      </c>
      <c r="AU32" s="15"/>
      <c r="AV32" s="15">
        <v>58</v>
      </c>
      <c r="AW32" s="15">
        <v>9</v>
      </c>
      <c r="AX32" s="15" t="s">
        <v>184</v>
      </c>
      <c r="AY32" s="15">
        <v>7</v>
      </c>
      <c r="AZ32" s="15">
        <v>256</v>
      </c>
      <c r="BA32" s="15">
        <v>1</v>
      </c>
      <c r="BB32" s="15" t="s">
        <v>184</v>
      </c>
      <c r="BC32" s="15">
        <v>2</v>
      </c>
      <c r="BD32" s="58">
        <v>0.27</v>
      </c>
      <c r="BE32" s="15" t="s">
        <v>299</v>
      </c>
      <c r="BF32" s="15">
        <v>65</v>
      </c>
      <c r="BG32" s="15" t="s">
        <v>184</v>
      </c>
      <c r="BH32" s="15">
        <v>6</v>
      </c>
      <c r="BI32" s="63">
        <v>0.7</v>
      </c>
      <c r="BJ32" s="15">
        <v>65</v>
      </c>
      <c r="BK32" s="15">
        <v>61</v>
      </c>
    </row>
    <row r="33" spans="1:63" s="11" customFormat="1" ht="15" customHeight="1">
      <c r="A33" s="26" t="s">
        <v>131</v>
      </c>
      <c r="B33" s="11" t="s">
        <v>152</v>
      </c>
      <c r="C33" s="26" t="s">
        <v>105</v>
      </c>
      <c r="D33" s="11">
        <v>14</v>
      </c>
      <c r="E33" s="175">
        <v>767166</v>
      </c>
      <c r="F33" s="175">
        <v>5594989</v>
      </c>
      <c r="G33" s="37">
        <v>0.4</v>
      </c>
      <c r="H33" s="37">
        <v>0.7</v>
      </c>
      <c r="I33" s="26" t="s">
        <v>49</v>
      </c>
      <c r="J33" s="26" t="s">
        <v>157</v>
      </c>
      <c r="K33" s="26" t="s">
        <v>54</v>
      </c>
      <c r="L33" s="26">
        <v>2023</v>
      </c>
      <c r="M33" s="63">
        <v>1.6</v>
      </c>
      <c r="N33" s="63">
        <v>15.8</v>
      </c>
      <c r="O33" s="15">
        <v>13</v>
      </c>
      <c r="P33" s="15">
        <v>677</v>
      </c>
      <c r="Q33" s="63">
        <v>1.6</v>
      </c>
      <c r="R33" s="63"/>
      <c r="S33" s="58">
        <v>3.28</v>
      </c>
      <c r="T33" s="15">
        <v>1</v>
      </c>
      <c r="U33" s="15">
        <v>60</v>
      </c>
      <c r="V33" s="15">
        <v>9</v>
      </c>
      <c r="W33" s="15">
        <v>60</v>
      </c>
      <c r="X33" s="15"/>
      <c r="Y33" s="15">
        <v>19</v>
      </c>
      <c r="Z33" s="63">
        <v>1.8</v>
      </c>
      <c r="AA33" s="63">
        <v>0.9</v>
      </c>
      <c r="AB33" s="63">
        <v>0.9</v>
      </c>
      <c r="AC33" s="58">
        <v>3.23</v>
      </c>
      <c r="AD33" s="15">
        <v>15</v>
      </c>
      <c r="AE33" s="15">
        <v>2</v>
      </c>
      <c r="AF33" s="15">
        <v>4</v>
      </c>
      <c r="AG33" s="15" t="s">
        <v>184</v>
      </c>
      <c r="AH33" s="58">
        <v>2.4300000000000002</v>
      </c>
      <c r="AI33" s="15">
        <v>25</v>
      </c>
      <c r="AJ33" s="15">
        <v>19</v>
      </c>
      <c r="AK33" s="58">
        <v>1.3</v>
      </c>
      <c r="AL33" s="58">
        <v>0.04</v>
      </c>
      <c r="AM33" s="15">
        <v>2</v>
      </c>
      <c r="AN33" s="15">
        <v>3.99</v>
      </c>
      <c r="AO33" s="15">
        <v>3</v>
      </c>
      <c r="AP33" s="15">
        <v>24</v>
      </c>
      <c r="AQ33" s="15">
        <v>26</v>
      </c>
      <c r="AR33" s="58">
        <v>0.14000000000000001</v>
      </c>
      <c r="AS33" s="15">
        <v>22</v>
      </c>
      <c r="AT33" s="15">
        <v>4</v>
      </c>
      <c r="AU33" s="15"/>
      <c r="AV33" s="15">
        <v>52</v>
      </c>
      <c r="AW33" s="15">
        <v>5</v>
      </c>
      <c r="AX33" s="15">
        <v>2</v>
      </c>
      <c r="AY33" s="15">
        <v>10</v>
      </c>
      <c r="AZ33" s="15">
        <v>487</v>
      </c>
      <c r="BA33" s="15" t="s">
        <v>184</v>
      </c>
      <c r="BB33" s="15" t="s">
        <v>184</v>
      </c>
      <c r="BC33" s="15">
        <v>5</v>
      </c>
      <c r="BD33" s="58">
        <v>0.31</v>
      </c>
      <c r="BE33" s="15" t="s">
        <v>299</v>
      </c>
      <c r="BF33" s="15">
        <v>52</v>
      </c>
      <c r="BG33" s="15" t="s">
        <v>184</v>
      </c>
      <c r="BH33" s="15">
        <v>10</v>
      </c>
      <c r="BI33" s="63">
        <v>1</v>
      </c>
      <c r="BJ33" s="15">
        <v>39</v>
      </c>
      <c r="BK33" s="15">
        <v>128</v>
      </c>
    </row>
    <row r="34" spans="1:63" s="11" customFormat="1" ht="15" customHeight="1">
      <c r="A34" s="26" t="s">
        <v>132</v>
      </c>
      <c r="B34" s="11" t="s">
        <v>152</v>
      </c>
      <c r="C34" s="26" t="s">
        <v>106</v>
      </c>
      <c r="D34" s="11">
        <v>14</v>
      </c>
      <c r="E34" s="175">
        <v>770524</v>
      </c>
      <c r="F34" s="175">
        <v>5592364</v>
      </c>
      <c r="G34" s="37">
        <v>0.4</v>
      </c>
      <c r="H34" s="37">
        <v>0.7</v>
      </c>
      <c r="I34" s="26" t="s">
        <v>49</v>
      </c>
      <c r="J34" s="26" t="s">
        <v>157</v>
      </c>
      <c r="K34" s="26" t="s">
        <v>54</v>
      </c>
      <c r="L34" s="26">
        <v>2023</v>
      </c>
      <c r="M34" s="63">
        <v>1</v>
      </c>
      <c r="N34" s="63">
        <v>15.8</v>
      </c>
      <c r="O34" s="15" t="s">
        <v>184</v>
      </c>
      <c r="P34" s="15">
        <v>662</v>
      </c>
      <c r="Q34" s="63">
        <v>1.5</v>
      </c>
      <c r="R34" s="63"/>
      <c r="S34" s="58">
        <v>2.44</v>
      </c>
      <c r="T34" s="15">
        <v>1</v>
      </c>
      <c r="U34" s="15">
        <v>21</v>
      </c>
      <c r="V34" s="15">
        <v>2</v>
      </c>
      <c r="W34" s="15">
        <v>24</v>
      </c>
      <c r="X34" s="15"/>
      <c r="Y34" s="15">
        <v>12</v>
      </c>
      <c r="Z34" s="63">
        <v>1.1000000000000001</v>
      </c>
      <c r="AA34" s="63">
        <v>0.6</v>
      </c>
      <c r="AB34" s="63">
        <v>0.6</v>
      </c>
      <c r="AC34" s="58">
        <v>1.81</v>
      </c>
      <c r="AD34" s="15">
        <v>15</v>
      </c>
      <c r="AE34" s="15">
        <v>1</v>
      </c>
      <c r="AF34" s="15">
        <v>2</v>
      </c>
      <c r="AG34" s="15" t="s">
        <v>184</v>
      </c>
      <c r="AH34" s="58">
        <v>2.78</v>
      </c>
      <c r="AI34" s="15">
        <v>13</v>
      </c>
      <c r="AJ34" s="15">
        <v>14</v>
      </c>
      <c r="AK34" s="58">
        <v>0.64</v>
      </c>
      <c r="AL34" s="58">
        <v>0.02</v>
      </c>
      <c r="AM34" s="15">
        <v>3</v>
      </c>
      <c r="AN34" s="15">
        <v>4.3499999999999996</v>
      </c>
      <c r="AO34" s="15">
        <v>2</v>
      </c>
      <c r="AP34" s="15">
        <v>10</v>
      </c>
      <c r="AQ34" s="15">
        <v>10</v>
      </c>
      <c r="AR34" s="58">
        <v>0.06</v>
      </c>
      <c r="AS34" s="15">
        <v>21</v>
      </c>
      <c r="AT34" s="15">
        <v>2</v>
      </c>
      <c r="AU34" s="15"/>
      <c r="AV34" s="15">
        <v>79</v>
      </c>
      <c r="AW34" s="15">
        <v>2</v>
      </c>
      <c r="AX34" s="15">
        <v>1</v>
      </c>
      <c r="AY34" s="15">
        <v>6</v>
      </c>
      <c r="AZ34" s="15">
        <v>393</v>
      </c>
      <c r="BA34" s="15" t="s">
        <v>184</v>
      </c>
      <c r="BB34" s="15" t="s">
        <v>184</v>
      </c>
      <c r="BC34" s="15">
        <v>4</v>
      </c>
      <c r="BD34" s="58">
        <v>0.15</v>
      </c>
      <c r="BE34" s="15">
        <v>2</v>
      </c>
      <c r="BF34" s="15">
        <v>21</v>
      </c>
      <c r="BG34" s="15" t="s">
        <v>184</v>
      </c>
      <c r="BH34" s="15">
        <v>7</v>
      </c>
      <c r="BI34" s="63">
        <v>0.8</v>
      </c>
      <c r="BJ34" s="15">
        <v>25</v>
      </c>
      <c r="BK34" s="15">
        <v>86</v>
      </c>
    </row>
    <row r="35" spans="1:63" s="11" customFormat="1" ht="15" customHeight="1">
      <c r="A35" s="26" t="s">
        <v>133</v>
      </c>
      <c r="B35" s="11" t="s">
        <v>152</v>
      </c>
      <c r="C35" s="26" t="s">
        <v>107</v>
      </c>
      <c r="D35" s="11">
        <v>14</v>
      </c>
      <c r="E35" s="175">
        <v>769664</v>
      </c>
      <c r="F35" s="175">
        <v>5589968</v>
      </c>
      <c r="G35" s="37">
        <v>0.5</v>
      </c>
      <c r="H35" s="37">
        <v>0.8</v>
      </c>
      <c r="I35" s="26" t="s">
        <v>49</v>
      </c>
      <c r="J35" s="26" t="s">
        <v>157</v>
      </c>
      <c r="K35" s="26" t="s">
        <v>54</v>
      </c>
      <c r="L35" s="26">
        <v>2023</v>
      </c>
      <c r="M35" s="63">
        <v>1.4</v>
      </c>
      <c r="N35" s="63">
        <v>15.8</v>
      </c>
      <c r="O35" s="15" t="s">
        <v>184</v>
      </c>
      <c r="P35" s="15">
        <v>678</v>
      </c>
      <c r="Q35" s="63">
        <v>1.7</v>
      </c>
      <c r="R35" s="63"/>
      <c r="S35" s="58">
        <v>2.42</v>
      </c>
      <c r="T35" s="15">
        <v>1</v>
      </c>
      <c r="U35" s="15">
        <v>18</v>
      </c>
      <c r="V35" s="15">
        <v>3</v>
      </c>
      <c r="W35" s="15">
        <v>27</v>
      </c>
      <c r="X35" s="15"/>
      <c r="Y35" s="15">
        <v>7</v>
      </c>
      <c r="Z35" s="63">
        <v>1.3</v>
      </c>
      <c r="AA35" s="63">
        <v>0.8</v>
      </c>
      <c r="AB35" s="63">
        <v>0.6</v>
      </c>
      <c r="AC35" s="58">
        <v>2.02</v>
      </c>
      <c r="AD35" s="15">
        <v>16</v>
      </c>
      <c r="AE35" s="15">
        <v>1</v>
      </c>
      <c r="AF35" s="15">
        <v>3</v>
      </c>
      <c r="AG35" s="15" t="s">
        <v>184</v>
      </c>
      <c r="AH35" s="58">
        <v>2.94</v>
      </c>
      <c r="AI35" s="15">
        <v>11</v>
      </c>
      <c r="AJ35" s="15">
        <v>17</v>
      </c>
      <c r="AK35" s="58">
        <v>0.69</v>
      </c>
      <c r="AL35" s="58">
        <v>0.02</v>
      </c>
      <c r="AM35" s="15">
        <v>3</v>
      </c>
      <c r="AN35" s="15">
        <v>4.4400000000000004</v>
      </c>
      <c r="AO35" s="15">
        <v>2</v>
      </c>
      <c r="AP35" s="15">
        <v>9</v>
      </c>
      <c r="AQ35" s="15">
        <v>10</v>
      </c>
      <c r="AR35" s="58">
        <v>7.0000000000000007E-2</v>
      </c>
      <c r="AS35" s="15">
        <v>20</v>
      </c>
      <c r="AT35" s="15">
        <v>2</v>
      </c>
      <c r="AU35" s="15"/>
      <c r="AV35" s="15">
        <v>72</v>
      </c>
      <c r="AW35" s="15">
        <v>2</v>
      </c>
      <c r="AX35" s="15" t="s">
        <v>184</v>
      </c>
      <c r="AY35" s="15">
        <v>7</v>
      </c>
      <c r="AZ35" s="15">
        <v>398</v>
      </c>
      <c r="BA35" s="15" t="s">
        <v>184</v>
      </c>
      <c r="BB35" s="15" t="s">
        <v>184</v>
      </c>
      <c r="BC35" s="15">
        <v>4</v>
      </c>
      <c r="BD35" s="58">
        <v>0.18</v>
      </c>
      <c r="BE35" s="15" t="s">
        <v>299</v>
      </c>
      <c r="BF35" s="15">
        <v>26</v>
      </c>
      <c r="BG35" s="15" t="s">
        <v>184</v>
      </c>
      <c r="BH35" s="15">
        <v>8</v>
      </c>
      <c r="BI35" s="63">
        <v>0.9</v>
      </c>
      <c r="BJ35" s="15">
        <v>28</v>
      </c>
      <c r="BK35" s="15">
        <v>103</v>
      </c>
    </row>
    <row r="36" spans="1:63" s="11" customFormat="1" ht="15" customHeight="1">
      <c r="A36" s="26" t="s">
        <v>134</v>
      </c>
      <c r="B36" s="11" t="s">
        <v>73</v>
      </c>
      <c r="C36" s="26" t="s">
        <v>108</v>
      </c>
      <c r="D36" s="11">
        <v>14</v>
      </c>
      <c r="E36" s="175">
        <v>751326</v>
      </c>
      <c r="F36" s="175">
        <v>5593876</v>
      </c>
      <c r="G36" s="37">
        <v>2.5</v>
      </c>
      <c r="H36" s="37">
        <v>2.6</v>
      </c>
      <c r="I36" s="26" t="s">
        <v>49</v>
      </c>
      <c r="J36" s="26" t="s">
        <v>157</v>
      </c>
      <c r="K36" s="26" t="s">
        <v>54</v>
      </c>
      <c r="L36" s="26">
        <v>2023</v>
      </c>
      <c r="M36" s="63">
        <v>1.7</v>
      </c>
      <c r="N36" s="63">
        <v>15.5</v>
      </c>
      <c r="O36" s="15">
        <v>13</v>
      </c>
      <c r="P36" s="15">
        <v>572</v>
      </c>
      <c r="Q36" s="63">
        <v>1.6</v>
      </c>
      <c r="R36" s="63"/>
      <c r="S36" s="58">
        <v>2.94</v>
      </c>
      <c r="T36" s="15">
        <v>1</v>
      </c>
      <c r="U36" s="15">
        <v>33</v>
      </c>
      <c r="V36" s="15">
        <v>11</v>
      </c>
      <c r="W36" s="15">
        <v>63</v>
      </c>
      <c r="X36" s="15"/>
      <c r="Y36" s="15">
        <v>25</v>
      </c>
      <c r="Z36" s="63">
        <v>1.8</v>
      </c>
      <c r="AA36" s="63">
        <v>0.7</v>
      </c>
      <c r="AB36" s="63">
        <v>0.9</v>
      </c>
      <c r="AC36" s="58">
        <v>3.57</v>
      </c>
      <c r="AD36" s="15">
        <v>15</v>
      </c>
      <c r="AE36" s="15">
        <v>1</v>
      </c>
      <c r="AF36" s="15">
        <v>3</v>
      </c>
      <c r="AG36" s="15" t="s">
        <v>184</v>
      </c>
      <c r="AH36" s="58">
        <v>2.4900000000000002</v>
      </c>
      <c r="AI36" s="15">
        <v>19</v>
      </c>
      <c r="AJ36" s="15">
        <v>25</v>
      </c>
      <c r="AK36" s="58">
        <v>1.49</v>
      </c>
      <c r="AL36" s="58">
        <v>0.06</v>
      </c>
      <c r="AM36" s="15">
        <v>3</v>
      </c>
      <c r="AN36" s="15">
        <v>3.7</v>
      </c>
      <c r="AO36" s="15">
        <v>2</v>
      </c>
      <c r="AP36" s="15">
        <v>18</v>
      </c>
      <c r="AQ36" s="15">
        <v>31</v>
      </c>
      <c r="AR36" s="58">
        <v>0.1</v>
      </c>
      <c r="AS36" s="15">
        <v>21</v>
      </c>
      <c r="AT36" s="15">
        <v>3</v>
      </c>
      <c r="AU36" s="15"/>
      <c r="AV36" s="15">
        <v>116</v>
      </c>
      <c r="AW36" s="15">
        <v>6</v>
      </c>
      <c r="AX36" s="15">
        <v>2</v>
      </c>
      <c r="AY36" s="15">
        <v>10</v>
      </c>
      <c r="AZ36" s="15">
        <v>402</v>
      </c>
      <c r="BA36" s="15">
        <v>1</v>
      </c>
      <c r="BB36" s="15" t="s">
        <v>184</v>
      </c>
      <c r="BC36" s="15">
        <v>4</v>
      </c>
      <c r="BD36" s="58">
        <v>0.3</v>
      </c>
      <c r="BE36" s="15" t="s">
        <v>299</v>
      </c>
      <c r="BF36" s="15">
        <v>55</v>
      </c>
      <c r="BG36" s="15" t="s">
        <v>184</v>
      </c>
      <c r="BH36" s="15">
        <v>10</v>
      </c>
      <c r="BI36" s="63">
        <v>1.2</v>
      </c>
      <c r="BJ36" s="15">
        <v>51</v>
      </c>
      <c r="BK36" s="15">
        <v>104</v>
      </c>
    </row>
    <row r="37" spans="1:63" s="11" customFormat="1" ht="15" customHeight="1">
      <c r="A37" s="26" t="s">
        <v>135</v>
      </c>
      <c r="B37" s="11" t="s">
        <v>152</v>
      </c>
      <c r="C37" s="26" t="s">
        <v>109</v>
      </c>
      <c r="D37" s="11">
        <v>14</v>
      </c>
      <c r="E37" s="175">
        <v>750285</v>
      </c>
      <c r="F37" s="175">
        <v>5612554</v>
      </c>
      <c r="G37" s="37">
        <v>0.7</v>
      </c>
      <c r="H37" s="37">
        <v>1</v>
      </c>
      <c r="I37" s="26" t="s">
        <v>49</v>
      </c>
      <c r="J37" s="26" t="s">
        <v>157</v>
      </c>
      <c r="K37" s="26" t="s">
        <v>54</v>
      </c>
      <c r="L37" s="26">
        <v>2023</v>
      </c>
      <c r="M37" s="63">
        <v>2.1</v>
      </c>
      <c r="N37" s="63">
        <v>17.2</v>
      </c>
      <c r="O37" s="15">
        <v>14</v>
      </c>
      <c r="P37" s="15">
        <v>504</v>
      </c>
      <c r="Q37" s="63">
        <v>1.4</v>
      </c>
      <c r="R37" s="63"/>
      <c r="S37" s="58">
        <v>4.0999999999999996</v>
      </c>
      <c r="T37" s="15">
        <v>1</v>
      </c>
      <c r="U37" s="15">
        <v>29</v>
      </c>
      <c r="V37" s="15">
        <v>14</v>
      </c>
      <c r="W37" s="15">
        <v>98</v>
      </c>
      <c r="X37" s="15"/>
      <c r="Y37" s="15">
        <v>22</v>
      </c>
      <c r="Z37" s="63">
        <v>1.5</v>
      </c>
      <c r="AA37" s="63">
        <v>0.3</v>
      </c>
      <c r="AB37" s="63">
        <v>0.9</v>
      </c>
      <c r="AC37" s="58">
        <v>4.01</v>
      </c>
      <c r="AD37" s="15">
        <v>14</v>
      </c>
      <c r="AE37" s="15">
        <v>1</v>
      </c>
      <c r="AF37" s="15">
        <v>3</v>
      </c>
      <c r="AG37" s="15" t="s">
        <v>184</v>
      </c>
      <c r="AH37" s="58">
        <v>1.94</v>
      </c>
      <c r="AI37" s="15">
        <v>14</v>
      </c>
      <c r="AJ37" s="15">
        <v>20</v>
      </c>
      <c r="AK37" s="58">
        <v>2.0699999999999998</v>
      </c>
      <c r="AL37" s="58">
        <v>0.06</v>
      </c>
      <c r="AM37" s="15">
        <v>4</v>
      </c>
      <c r="AN37" s="15">
        <v>4.28</v>
      </c>
      <c r="AO37" s="15">
        <v>3</v>
      </c>
      <c r="AP37" s="15">
        <v>13</v>
      </c>
      <c r="AQ37" s="15">
        <v>58</v>
      </c>
      <c r="AR37" s="58">
        <v>0.11</v>
      </c>
      <c r="AS37" s="15">
        <v>18</v>
      </c>
      <c r="AT37" s="15">
        <v>2</v>
      </c>
      <c r="AU37" s="15"/>
      <c r="AV37" s="15">
        <v>98</v>
      </c>
      <c r="AW37" s="15">
        <v>7</v>
      </c>
      <c r="AX37" s="15">
        <v>1</v>
      </c>
      <c r="AY37" s="15">
        <v>8</v>
      </c>
      <c r="AZ37" s="15">
        <v>458</v>
      </c>
      <c r="BA37" s="15" t="s">
        <v>184</v>
      </c>
      <c r="BB37" s="15" t="s">
        <v>184</v>
      </c>
      <c r="BC37" s="15">
        <v>2</v>
      </c>
      <c r="BD37" s="58">
        <v>0.33</v>
      </c>
      <c r="BE37" s="15" t="s">
        <v>299</v>
      </c>
      <c r="BF37" s="15">
        <v>65</v>
      </c>
      <c r="BG37" s="15" t="s">
        <v>184</v>
      </c>
      <c r="BH37" s="15">
        <v>9</v>
      </c>
      <c r="BI37" s="63">
        <v>1</v>
      </c>
      <c r="BJ37" s="15">
        <v>50</v>
      </c>
      <c r="BK37" s="15">
        <v>92</v>
      </c>
    </row>
    <row r="38" spans="1:63" s="11" customFormat="1" ht="15" customHeight="1">
      <c r="A38" s="26" t="s">
        <v>136</v>
      </c>
      <c r="B38" s="11" t="s">
        <v>152</v>
      </c>
      <c r="C38" s="26" t="s">
        <v>110</v>
      </c>
      <c r="D38" s="11">
        <v>14</v>
      </c>
      <c r="E38" s="175">
        <v>749922</v>
      </c>
      <c r="F38" s="175">
        <v>5612592</v>
      </c>
      <c r="G38" s="37">
        <v>0.4</v>
      </c>
      <c r="H38" s="37">
        <v>0.7</v>
      </c>
      <c r="I38" s="26" t="s">
        <v>49</v>
      </c>
      <c r="J38" s="26" t="s">
        <v>157</v>
      </c>
      <c r="K38" s="26" t="s">
        <v>54</v>
      </c>
      <c r="L38" s="26">
        <v>2023</v>
      </c>
      <c r="M38" s="63">
        <v>3</v>
      </c>
      <c r="N38" s="63">
        <v>16.600000000000001</v>
      </c>
      <c r="O38" s="15" t="s">
        <v>184</v>
      </c>
      <c r="P38" s="15">
        <v>517</v>
      </c>
      <c r="Q38" s="63">
        <v>1.4</v>
      </c>
      <c r="R38" s="63"/>
      <c r="S38" s="58">
        <v>4.26</v>
      </c>
      <c r="T38" s="15">
        <v>1</v>
      </c>
      <c r="U38" s="15">
        <v>31</v>
      </c>
      <c r="V38" s="15">
        <v>11</v>
      </c>
      <c r="W38" s="15">
        <v>95</v>
      </c>
      <c r="X38" s="15"/>
      <c r="Y38" s="15">
        <v>26</v>
      </c>
      <c r="Z38" s="63">
        <v>1.4</v>
      </c>
      <c r="AA38" s="63">
        <v>0.5</v>
      </c>
      <c r="AB38" s="63">
        <v>0.9</v>
      </c>
      <c r="AC38" s="58">
        <v>3.59</v>
      </c>
      <c r="AD38" s="15">
        <v>13</v>
      </c>
      <c r="AE38" s="15">
        <v>1</v>
      </c>
      <c r="AF38" s="15">
        <v>4</v>
      </c>
      <c r="AG38" s="15" t="s">
        <v>184</v>
      </c>
      <c r="AH38" s="58">
        <v>2.0499999999999998</v>
      </c>
      <c r="AI38" s="15">
        <v>17</v>
      </c>
      <c r="AJ38" s="15">
        <v>21</v>
      </c>
      <c r="AK38" s="58">
        <v>2.39</v>
      </c>
      <c r="AL38" s="58">
        <v>0.06</v>
      </c>
      <c r="AM38" s="15">
        <v>2</v>
      </c>
      <c r="AN38" s="15">
        <v>4.18</v>
      </c>
      <c r="AO38" s="15">
        <v>1</v>
      </c>
      <c r="AP38" s="15">
        <v>16</v>
      </c>
      <c r="AQ38" s="15">
        <v>67</v>
      </c>
      <c r="AR38" s="58">
        <v>0.1</v>
      </c>
      <c r="AS38" s="15">
        <v>13</v>
      </c>
      <c r="AT38" s="15">
        <v>3</v>
      </c>
      <c r="AU38" s="15"/>
      <c r="AV38" s="15">
        <v>167</v>
      </c>
      <c r="AW38" s="15">
        <v>7</v>
      </c>
      <c r="AX38" s="15">
        <v>1</v>
      </c>
      <c r="AY38" s="15">
        <v>10</v>
      </c>
      <c r="AZ38" s="15">
        <v>435</v>
      </c>
      <c r="BA38" s="15" t="s">
        <v>184</v>
      </c>
      <c r="BB38" s="15" t="s">
        <v>184</v>
      </c>
      <c r="BC38" s="15">
        <v>3</v>
      </c>
      <c r="BD38" s="58">
        <v>0.3</v>
      </c>
      <c r="BE38" s="15" t="s">
        <v>299</v>
      </c>
      <c r="BF38" s="15">
        <v>55</v>
      </c>
      <c r="BG38" s="15" t="s">
        <v>184</v>
      </c>
      <c r="BH38" s="15">
        <v>9</v>
      </c>
      <c r="BI38" s="63">
        <v>0.9</v>
      </c>
      <c r="BJ38" s="15">
        <v>51</v>
      </c>
      <c r="BK38" s="15">
        <v>99</v>
      </c>
    </row>
    <row r="39" spans="1:63" s="11" customFormat="1" ht="15" customHeight="1">
      <c r="A39" s="26" t="s">
        <v>137</v>
      </c>
      <c r="B39" s="11" t="s">
        <v>152</v>
      </c>
      <c r="C39" s="26" t="s">
        <v>111</v>
      </c>
      <c r="D39" s="11">
        <v>14</v>
      </c>
      <c r="E39" s="175">
        <v>748088</v>
      </c>
      <c r="F39" s="175">
        <v>5612839</v>
      </c>
      <c r="G39" s="37">
        <v>0.3</v>
      </c>
      <c r="H39" s="37">
        <v>0.5</v>
      </c>
      <c r="I39" s="26" t="s">
        <v>49</v>
      </c>
      <c r="J39" s="26" t="s">
        <v>157</v>
      </c>
      <c r="K39" s="26" t="s">
        <v>372</v>
      </c>
      <c r="L39" s="26">
        <v>2023</v>
      </c>
      <c r="M39" s="63">
        <v>1.8</v>
      </c>
      <c r="N39" s="63">
        <v>16.3</v>
      </c>
      <c r="O39" s="15" t="s">
        <v>184</v>
      </c>
      <c r="P39" s="15">
        <v>512</v>
      </c>
      <c r="Q39" s="63">
        <v>1.4</v>
      </c>
      <c r="R39" s="63"/>
      <c r="S39" s="58">
        <v>3.73</v>
      </c>
      <c r="T39" s="15" t="s">
        <v>184</v>
      </c>
      <c r="U39" s="15">
        <v>24</v>
      </c>
      <c r="V39" s="15">
        <v>14</v>
      </c>
      <c r="W39" s="15">
        <v>109</v>
      </c>
      <c r="X39" s="15"/>
      <c r="Y39" s="15">
        <v>31</v>
      </c>
      <c r="Z39" s="63">
        <v>1.4</v>
      </c>
      <c r="AA39" s="63">
        <v>0.5</v>
      </c>
      <c r="AB39" s="63">
        <v>0.8</v>
      </c>
      <c r="AC39" s="58">
        <v>4.16</v>
      </c>
      <c r="AD39" s="15">
        <v>14</v>
      </c>
      <c r="AE39" s="15">
        <v>1</v>
      </c>
      <c r="AF39" s="15">
        <v>3</v>
      </c>
      <c r="AG39" s="15" t="s">
        <v>184</v>
      </c>
      <c r="AH39" s="58">
        <v>2.17</v>
      </c>
      <c r="AI39" s="15">
        <v>12</v>
      </c>
      <c r="AJ39" s="15">
        <v>70</v>
      </c>
      <c r="AK39" s="58">
        <v>2.2599999999999998</v>
      </c>
      <c r="AL39" s="58">
        <v>0.06</v>
      </c>
      <c r="AM39" s="15">
        <v>3</v>
      </c>
      <c r="AN39" s="15">
        <v>3.79</v>
      </c>
      <c r="AO39" s="15">
        <v>2</v>
      </c>
      <c r="AP39" s="15">
        <v>11</v>
      </c>
      <c r="AQ39" s="15">
        <v>54</v>
      </c>
      <c r="AR39" s="58">
        <v>0.1</v>
      </c>
      <c r="AS39" s="15">
        <v>16</v>
      </c>
      <c r="AT39" s="15">
        <v>1</v>
      </c>
      <c r="AU39" s="15"/>
      <c r="AV39" s="15">
        <v>81</v>
      </c>
      <c r="AW39" s="15">
        <v>8</v>
      </c>
      <c r="AX39" s="15">
        <v>1</v>
      </c>
      <c r="AY39" s="15">
        <v>7</v>
      </c>
      <c r="AZ39" s="15">
        <v>376</v>
      </c>
      <c r="BA39" s="15" t="s">
        <v>184</v>
      </c>
      <c r="BB39" s="15" t="s">
        <v>184</v>
      </c>
      <c r="BC39" s="15">
        <v>3</v>
      </c>
      <c r="BD39" s="58">
        <v>0.33</v>
      </c>
      <c r="BE39" s="15" t="s">
        <v>299</v>
      </c>
      <c r="BF39" s="15">
        <v>71</v>
      </c>
      <c r="BG39" s="15" t="s">
        <v>184</v>
      </c>
      <c r="BH39" s="15">
        <v>9</v>
      </c>
      <c r="BI39" s="63">
        <v>1</v>
      </c>
      <c r="BJ39" s="15">
        <v>48</v>
      </c>
      <c r="BK39" s="15">
        <v>88</v>
      </c>
    </row>
    <row r="40" spans="1:63" s="11" customFormat="1" ht="15" customHeight="1">
      <c r="A40" s="26" t="s">
        <v>138</v>
      </c>
      <c r="B40" s="11" t="s">
        <v>152</v>
      </c>
      <c r="C40" s="26" t="s">
        <v>112</v>
      </c>
      <c r="D40" s="11">
        <v>14</v>
      </c>
      <c r="E40" s="175">
        <v>748978</v>
      </c>
      <c r="F40" s="175">
        <v>5612770</v>
      </c>
      <c r="G40" s="37">
        <v>0.6</v>
      </c>
      <c r="H40" s="37">
        <v>1</v>
      </c>
      <c r="I40" s="26" t="s">
        <v>49</v>
      </c>
      <c r="J40" s="26" t="s">
        <v>157</v>
      </c>
      <c r="K40" s="26" t="s">
        <v>54</v>
      </c>
      <c r="L40" s="26">
        <v>2023</v>
      </c>
      <c r="M40" s="63">
        <v>1.7</v>
      </c>
      <c r="N40" s="63">
        <v>16.3</v>
      </c>
      <c r="O40" s="15">
        <v>2</v>
      </c>
      <c r="P40" s="15">
        <v>550</v>
      </c>
      <c r="Q40" s="63">
        <v>1.4</v>
      </c>
      <c r="R40" s="63"/>
      <c r="S40" s="58">
        <v>3.48</v>
      </c>
      <c r="T40" s="15">
        <v>1</v>
      </c>
      <c r="U40" s="15">
        <v>28</v>
      </c>
      <c r="V40" s="15">
        <v>24</v>
      </c>
      <c r="W40" s="15">
        <v>226</v>
      </c>
      <c r="X40" s="15"/>
      <c r="Y40" s="15">
        <v>17</v>
      </c>
      <c r="Z40" s="63">
        <v>1.2</v>
      </c>
      <c r="AA40" s="63">
        <v>0.4</v>
      </c>
      <c r="AB40" s="63">
        <v>0.8</v>
      </c>
      <c r="AC40" s="58">
        <v>3.96</v>
      </c>
      <c r="AD40" s="15">
        <v>12</v>
      </c>
      <c r="AE40" s="15">
        <v>1</v>
      </c>
      <c r="AF40" s="15">
        <v>4</v>
      </c>
      <c r="AG40" s="15" t="s">
        <v>184</v>
      </c>
      <c r="AH40" s="58">
        <v>2.2799999999999998</v>
      </c>
      <c r="AI40" s="15">
        <v>12</v>
      </c>
      <c r="AJ40" s="15">
        <v>22</v>
      </c>
      <c r="AK40" s="58">
        <v>3.25</v>
      </c>
      <c r="AL40" s="58">
        <v>7.0000000000000007E-2</v>
      </c>
      <c r="AM40" s="15">
        <v>3</v>
      </c>
      <c r="AN40" s="15">
        <v>3.96</v>
      </c>
      <c r="AO40" s="15">
        <v>2</v>
      </c>
      <c r="AP40" s="15">
        <v>11</v>
      </c>
      <c r="AQ40" s="15">
        <v>157</v>
      </c>
      <c r="AR40" s="58">
        <v>0.1</v>
      </c>
      <c r="AS40" s="15">
        <v>20</v>
      </c>
      <c r="AT40" s="15">
        <v>2</v>
      </c>
      <c r="AU40" s="15"/>
      <c r="AV40" s="15">
        <v>82</v>
      </c>
      <c r="AW40" s="15">
        <v>6</v>
      </c>
      <c r="AX40" s="15">
        <v>1</v>
      </c>
      <c r="AY40" s="15">
        <v>1</v>
      </c>
      <c r="AZ40" s="15">
        <v>426</v>
      </c>
      <c r="BA40" s="15" t="s">
        <v>184</v>
      </c>
      <c r="BB40" s="15" t="s">
        <v>184</v>
      </c>
      <c r="BC40" s="15">
        <v>3</v>
      </c>
      <c r="BD40" s="58">
        <v>0.28999999999999998</v>
      </c>
      <c r="BE40" s="15" t="s">
        <v>299</v>
      </c>
      <c r="BF40" s="15">
        <v>58</v>
      </c>
      <c r="BG40" s="15" t="s">
        <v>184</v>
      </c>
      <c r="BH40" s="15">
        <v>7</v>
      </c>
      <c r="BI40" s="63">
        <v>0.8</v>
      </c>
      <c r="BJ40" s="15">
        <v>46</v>
      </c>
      <c r="BK40" s="15">
        <v>88</v>
      </c>
    </row>
    <row r="41" spans="1:63" s="11" customFormat="1" ht="15" customHeight="1">
      <c r="A41" s="26" t="s">
        <v>139</v>
      </c>
      <c r="B41" s="11" t="s">
        <v>152</v>
      </c>
      <c r="C41" s="26" t="s">
        <v>113</v>
      </c>
      <c r="D41" s="11">
        <v>14</v>
      </c>
      <c r="E41" s="175">
        <v>756901</v>
      </c>
      <c r="F41" s="175">
        <v>5599626</v>
      </c>
      <c r="G41" s="37">
        <v>0.4</v>
      </c>
      <c r="H41" s="37">
        <v>0.7</v>
      </c>
      <c r="I41" s="26" t="s">
        <v>49</v>
      </c>
      <c r="J41" s="26" t="s">
        <v>157</v>
      </c>
      <c r="K41" s="26" t="s">
        <v>372</v>
      </c>
      <c r="L41" s="26">
        <v>2023</v>
      </c>
      <c r="M41" s="63">
        <v>1.6</v>
      </c>
      <c r="N41" s="63">
        <v>14.2</v>
      </c>
      <c r="O41" s="15">
        <v>20</v>
      </c>
      <c r="P41" s="15">
        <v>522</v>
      </c>
      <c r="Q41" s="63">
        <v>1.3</v>
      </c>
      <c r="R41" s="63"/>
      <c r="S41" s="58">
        <v>2.2400000000000002</v>
      </c>
      <c r="T41" s="15">
        <v>1</v>
      </c>
      <c r="U41" s="15">
        <v>33</v>
      </c>
      <c r="V41" s="15">
        <v>7</v>
      </c>
      <c r="W41" s="15">
        <v>44</v>
      </c>
      <c r="X41" s="15"/>
      <c r="Y41" s="15">
        <v>12</v>
      </c>
      <c r="Z41" s="63">
        <v>1.1000000000000001</v>
      </c>
      <c r="AA41" s="63">
        <v>0.4</v>
      </c>
      <c r="AB41" s="63">
        <v>0.6</v>
      </c>
      <c r="AC41" s="58">
        <v>2.93</v>
      </c>
      <c r="AD41" s="15">
        <v>13</v>
      </c>
      <c r="AE41" s="15">
        <v>1</v>
      </c>
      <c r="AF41" s="15">
        <v>3</v>
      </c>
      <c r="AG41" s="15" t="s">
        <v>184</v>
      </c>
      <c r="AH41" s="58">
        <v>2.5099999999999998</v>
      </c>
      <c r="AI41" s="15">
        <v>15</v>
      </c>
      <c r="AJ41" s="15">
        <v>22</v>
      </c>
      <c r="AK41" s="58">
        <v>1.07</v>
      </c>
      <c r="AL41" s="58">
        <v>0.04</v>
      </c>
      <c r="AM41" s="15">
        <v>3</v>
      </c>
      <c r="AN41" s="15">
        <v>3.46</v>
      </c>
      <c r="AO41" s="15">
        <v>2</v>
      </c>
      <c r="AP41" s="15">
        <v>13</v>
      </c>
      <c r="AQ41" s="15">
        <v>19</v>
      </c>
      <c r="AR41" s="58">
        <v>0.06</v>
      </c>
      <c r="AS41" s="15">
        <v>15</v>
      </c>
      <c r="AT41" s="15">
        <v>2</v>
      </c>
      <c r="AU41" s="15"/>
      <c r="AV41" s="15">
        <v>103</v>
      </c>
      <c r="AW41" s="15">
        <v>4</v>
      </c>
      <c r="AX41" s="15">
        <v>1</v>
      </c>
      <c r="AY41" s="15">
        <v>9</v>
      </c>
      <c r="AZ41" s="15">
        <v>329</v>
      </c>
      <c r="BA41" s="15">
        <v>2</v>
      </c>
      <c r="BB41" s="15" t="s">
        <v>184</v>
      </c>
      <c r="BC41" s="15">
        <v>4</v>
      </c>
      <c r="BD41" s="58">
        <v>0.22</v>
      </c>
      <c r="BE41" s="15" t="s">
        <v>299</v>
      </c>
      <c r="BF41" s="15">
        <v>40</v>
      </c>
      <c r="BG41" s="15" t="s">
        <v>184</v>
      </c>
      <c r="BH41" s="15">
        <v>7</v>
      </c>
      <c r="BI41" s="63">
        <v>0.8</v>
      </c>
      <c r="BJ41" s="15">
        <v>34</v>
      </c>
      <c r="BK41" s="15">
        <v>74</v>
      </c>
    </row>
    <row r="42" spans="1:63" s="11" customFormat="1" ht="15" customHeight="1">
      <c r="A42" s="26" t="s">
        <v>140</v>
      </c>
      <c r="B42" s="11" t="s">
        <v>152</v>
      </c>
      <c r="C42" s="26" t="s">
        <v>114</v>
      </c>
      <c r="D42" s="11">
        <v>14</v>
      </c>
      <c r="E42" s="175">
        <v>754666</v>
      </c>
      <c r="F42" s="175">
        <v>5599974</v>
      </c>
      <c r="G42" s="37">
        <v>0.1</v>
      </c>
      <c r="H42" s="37">
        <v>0.4</v>
      </c>
      <c r="I42" s="26" t="s">
        <v>49</v>
      </c>
      <c r="J42" s="26" t="s">
        <v>157</v>
      </c>
      <c r="K42" s="26" t="s">
        <v>372</v>
      </c>
      <c r="L42" s="26">
        <v>2023</v>
      </c>
      <c r="M42" s="63">
        <v>1.7</v>
      </c>
      <c r="N42" s="63">
        <v>13.6</v>
      </c>
      <c r="O42" s="15">
        <v>6</v>
      </c>
      <c r="P42" s="15">
        <v>480</v>
      </c>
      <c r="Q42" s="63">
        <v>1.2</v>
      </c>
      <c r="R42" s="63"/>
      <c r="S42" s="58">
        <v>2.17</v>
      </c>
      <c r="T42" s="15">
        <v>1</v>
      </c>
      <c r="U42" s="15">
        <v>13</v>
      </c>
      <c r="V42" s="15">
        <v>8</v>
      </c>
      <c r="W42" s="15">
        <v>45</v>
      </c>
      <c r="X42" s="15"/>
      <c r="Y42" s="15">
        <v>7</v>
      </c>
      <c r="Z42" s="63">
        <v>1</v>
      </c>
      <c r="AA42" s="63">
        <v>0.6</v>
      </c>
      <c r="AB42" s="63">
        <v>0.5</v>
      </c>
      <c r="AC42" s="58">
        <v>2.88</v>
      </c>
      <c r="AD42" s="15">
        <v>13</v>
      </c>
      <c r="AE42" s="15" t="s">
        <v>184</v>
      </c>
      <c r="AF42" s="15">
        <v>3</v>
      </c>
      <c r="AG42" s="15" t="s">
        <v>184</v>
      </c>
      <c r="AH42" s="58">
        <v>2.52</v>
      </c>
      <c r="AI42" s="15">
        <v>7</v>
      </c>
      <c r="AJ42" s="15">
        <v>27</v>
      </c>
      <c r="AK42" s="58">
        <v>0.96</v>
      </c>
      <c r="AL42" s="58">
        <v>0.04</v>
      </c>
      <c r="AM42" s="15">
        <v>2</v>
      </c>
      <c r="AN42" s="15">
        <v>3.24</v>
      </c>
      <c r="AO42" s="15">
        <v>4</v>
      </c>
      <c r="AP42" s="15">
        <v>7</v>
      </c>
      <c r="AQ42" s="15">
        <v>20</v>
      </c>
      <c r="AR42" s="58">
        <v>0.05</v>
      </c>
      <c r="AS42" s="15">
        <v>16</v>
      </c>
      <c r="AT42" s="15">
        <v>1</v>
      </c>
      <c r="AU42" s="15"/>
      <c r="AV42" s="15">
        <v>64</v>
      </c>
      <c r="AW42" s="15">
        <v>4</v>
      </c>
      <c r="AX42" s="15" t="s">
        <v>184</v>
      </c>
      <c r="AY42" s="15">
        <v>5</v>
      </c>
      <c r="AZ42" s="15">
        <v>239</v>
      </c>
      <c r="BA42" s="15">
        <v>2</v>
      </c>
      <c r="BB42" s="15" t="s">
        <v>184</v>
      </c>
      <c r="BC42" s="15">
        <v>3</v>
      </c>
      <c r="BD42" s="58">
        <v>0.23</v>
      </c>
      <c r="BE42" s="15" t="s">
        <v>299</v>
      </c>
      <c r="BF42" s="15">
        <v>46</v>
      </c>
      <c r="BG42" s="15" t="s">
        <v>184</v>
      </c>
      <c r="BH42" s="15">
        <v>7</v>
      </c>
      <c r="BI42" s="63">
        <v>0.9</v>
      </c>
      <c r="BJ42" s="15">
        <v>37</v>
      </c>
      <c r="BK42" s="15">
        <v>75</v>
      </c>
    </row>
    <row r="43" spans="1:63" s="11" customFormat="1" ht="15" customHeight="1">
      <c r="A43" s="26" t="s">
        <v>141</v>
      </c>
      <c r="B43" s="11" t="s">
        <v>152</v>
      </c>
      <c r="C43" s="26" t="s">
        <v>115</v>
      </c>
      <c r="D43" s="11">
        <v>14</v>
      </c>
      <c r="E43" s="175">
        <v>753010</v>
      </c>
      <c r="F43" s="175">
        <v>5601165</v>
      </c>
      <c r="G43" s="37">
        <v>0.4</v>
      </c>
      <c r="H43" s="37">
        <v>0.7</v>
      </c>
      <c r="I43" s="26" t="s">
        <v>49</v>
      </c>
      <c r="J43" s="26" t="s">
        <v>157</v>
      </c>
      <c r="K43" s="26" t="s">
        <v>54</v>
      </c>
      <c r="L43" s="26">
        <v>2023</v>
      </c>
      <c r="M43" s="63">
        <v>1.9</v>
      </c>
      <c r="N43" s="63">
        <v>16.3</v>
      </c>
      <c r="O43" s="15">
        <v>18</v>
      </c>
      <c r="P43" s="15">
        <v>591</v>
      </c>
      <c r="Q43" s="63">
        <v>1.4</v>
      </c>
      <c r="R43" s="63"/>
      <c r="S43" s="58">
        <v>3.03</v>
      </c>
      <c r="T43" s="15">
        <v>1</v>
      </c>
      <c r="U43" s="15">
        <v>17</v>
      </c>
      <c r="V43" s="15">
        <v>8</v>
      </c>
      <c r="W43" s="15">
        <v>129</v>
      </c>
      <c r="X43" s="15"/>
      <c r="Y43" s="15">
        <v>10</v>
      </c>
      <c r="Z43" s="63">
        <v>1.2</v>
      </c>
      <c r="AA43" s="63">
        <v>0.5</v>
      </c>
      <c r="AB43" s="63">
        <v>0.6</v>
      </c>
      <c r="AC43" s="58">
        <v>3.09</v>
      </c>
      <c r="AD43" s="15">
        <v>15</v>
      </c>
      <c r="AE43" s="15">
        <v>1</v>
      </c>
      <c r="AF43" s="15">
        <v>3</v>
      </c>
      <c r="AG43" s="15" t="s">
        <v>184</v>
      </c>
      <c r="AH43" s="58">
        <v>2.5499999999999998</v>
      </c>
      <c r="AI43" s="15">
        <v>9</v>
      </c>
      <c r="AJ43" s="15">
        <v>21</v>
      </c>
      <c r="AK43" s="58">
        <v>1.33</v>
      </c>
      <c r="AL43" s="58">
        <v>0.04</v>
      </c>
      <c r="AM43" s="15">
        <v>4</v>
      </c>
      <c r="AN43" s="15">
        <v>4.08</v>
      </c>
      <c r="AO43" s="15">
        <v>3</v>
      </c>
      <c r="AP43" s="15">
        <v>9</v>
      </c>
      <c r="AQ43" s="15">
        <v>27</v>
      </c>
      <c r="AR43" s="58">
        <v>0.1</v>
      </c>
      <c r="AS43" s="15">
        <v>20</v>
      </c>
      <c r="AT43" s="15">
        <v>1</v>
      </c>
      <c r="AU43" s="15"/>
      <c r="AV43" s="15">
        <v>62</v>
      </c>
      <c r="AW43" s="15">
        <v>5</v>
      </c>
      <c r="AX43" s="15" t="s">
        <v>184</v>
      </c>
      <c r="AY43" s="15">
        <v>7</v>
      </c>
      <c r="AZ43" s="15">
        <v>407</v>
      </c>
      <c r="BA43" s="15" t="s">
        <v>184</v>
      </c>
      <c r="BB43" s="15" t="s">
        <v>184</v>
      </c>
      <c r="BC43" s="15">
        <v>3</v>
      </c>
      <c r="BD43" s="58">
        <v>0.28000000000000003</v>
      </c>
      <c r="BE43" s="15" t="s">
        <v>299</v>
      </c>
      <c r="BF43" s="15">
        <v>51</v>
      </c>
      <c r="BG43" s="15" t="s">
        <v>184</v>
      </c>
      <c r="BH43" s="15">
        <v>8</v>
      </c>
      <c r="BI43" s="63">
        <v>0.9</v>
      </c>
      <c r="BJ43" s="15">
        <v>43</v>
      </c>
      <c r="BK43" s="15">
        <v>88</v>
      </c>
    </row>
    <row r="44" spans="1:63" s="11" customFormat="1" ht="15" customHeight="1">
      <c r="A44" s="26" t="s">
        <v>142</v>
      </c>
      <c r="B44" s="11" t="s">
        <v>152</v>
      </c>
      <c r="C44" s="26" t="s">
        <v>116</v>
      </c>
      <c r="D44" s="11">
        <v>14</v>
      </c>
      <c r="E44" s="175">
        <v>743208</v>
      </c>
      <c r="F44" s="175">
        <v>5579215</v>
      </c>
      <c r="G44" s="37">
        <v>1.7</v>
      </c>
      <c r="H44" s="37">
        <v>1.8</v>
      </c>
      <c r="I44" s="26" t="s">
        <v>49</v>
      </c>
      <c r="J44" s="26" t="s">
        <v>157</v>
      </c>
      <c r="K44" s="26" t="s">
        <v>54</v>
      </c>
      <c r="L44" s="26">
        <v>2023</v>
      </c>
      <c r="M44" s="63">
        <v>1.5</v>
      </c>
      <c r="N44" s="63">
        <v>15.6</v>
      </c>
      <c r="O44" s="15" t="s">
        <v>184</v>
      </c>
      <c r="P44" s="15">
        <v>617</v>
      </c>
      <c r="Q44" s="63">
        <v>1.5</v>
      </c>
      <c r="R44" s="63"/>
      <c r="S44" s="58">
        <v>2.98</v>
      </c>
      <c r="T44" s="15">
        <v>1</v>
      </c>
      <c r="U44" s="15">
        <v>31</v>
      </c>
      <c r="V44" s="15">
        <v>9</v>
      </c>
      <c r="W44" s="15">
        <v>68</v>
      </c>
      <c r="X44" s="15"/>
      <c r="Y44" s="15">
        <v>23</v>
      </c>
      <c r="Z44" s="63">
        <v>1.8</v>
      </c>
      <c r="AA44" s="63">
        <v>0.6</v>
      </c>
      <c r="AB44" s="63">
        <v>0.8</v>
      </c>
      <c r="AC44" s="58">
        <v>3.43</v>
      </c>
      <c r="AD44" s="15">
        <v>14</v>
      </c>
      <c r="AE44" s="15">
        <v>1</v>
      </c>
      <c r="AF44" s="15">
        <v>4</v>
      </c>
      <c r="AG44" s="15" t="s">
        <v>184</v>
      </c>
      <c r="AH44" s="58">
        <v>2.56</v>
      </c>
      <c r="AI44" s="15">
        <v>17</v>
      </c>
      <c r="AJ44" s="15">
        <v>21</v>
      </c>
      <c r="AK44" s="58">
        <v>1.5</v>
      </c>
      <c r="AL44" s="58">
        <v>0.05</v>
      </c>
      <c r="AM44" s="15">
        <v>2</v>
      </c>
      <c r="AN44" s="15">
        <v>3.66</v>
      </c>
      <c r="AO44" s="15">
        <v>4</v>
      </c>
      <c r="AP44" s="15">
        <v>15</v>
      </c>
      <c r="AQ44" s="15">
        <v>34</v>
      </c>
      <c r="AR44" s="58">
        <v>0.11</v>
      </c>
      <c r="AS44" s="15">
        <v>19</v>
      </c>
      <c r="AT44" s="15">
        <v>3</v>
      </c>
      <c r="AU44" s="15"/>
      <c r="AV44" s="15">
        <v>79</v>
      </c>
      <c r="AW44" s="15">
        <v>6</v>
      </c>
      <c r="AX44" s="15">
        <v>1</v>
      </c>
      <c r="AY44" s="15">
        <v>2</v>
      </c>
      <c r="AZ44" s="15">
        <v>402</v>
      </c>
      <c r="BA44" s="15">
        <v>1</v>
      </c>
      <c r="BB44" s="15" t="s">
        <v>184</v>
      </c>
      <c r="BC44" s="15">
        <v>5</v>
      </c>
      <c r="BD44" s="58">
        <v>0.32</v>
      </c>
      <c r="BE44" s="15" t="s">
        <v>299</v>
      </c>
      <c r="BF44" s="15">
        <v>51</v>
      </c>
      <c r="BG44" s="15" t="s">
        <v>184</v>
      </c>
      <c r="BH44" s="15">
        <v>10</v>
      </c>
      <c r="BI44" s="63">
        <v>1.1000000000000001</v>
      </c>
      <c r="BJ44" s="15">
        <v>47</v>
      </c>
      <c r="BK44" s="15">
        <v>117</v>
      </c>
    </row>
    <row r="45" spans="1:63" s="11" customFormat="1" ht="15" customHeight="1">
      <c r="A45" s="26" t="s">
        <v>143</v>
      </c>
      <c r="B45" s="11" t="s">
        <v>152</v>
      </c>
      <c r="C45" s="26" t="s">
        <v>117</v>
      </c>
      <c r="D45" s="11">
        <v>14</v>
      </c>
      <c r="E45" s="175">
        <v>769774</v>
      </c>
      <c r="F45" s="175">
        <v>5597284</v>
      </c>
      <c r="G45" s="37">
        <v>0.6</v>
      </c>
      <c r="H45" s="37">
        <v>0.9</v>
      </c>
      <c r="I45" s="26" t="s">
        <v>49</v>
      </c>
      <c r="J45" s="26" t="s">
        <v>157</v>
      </c>
      <c r="K45" s="26" t="s">
        <v>54</v>
      </c>
      <c r="L45" s="26">
        <v>2023</v>
      </c>
      <c r="M45" s="63">
        <v>1.2</v>
      </c>
      <c r="N45" s="63">
        <v>16.600000000000001</v>
      </c>
      <c r="O45" s="15">
        <v>3</v>
      </c>
      <c r="P45" s="15">
        <v>716</v>
      </c>
      <c r="Q45" s="63">
        <v>1.6</v>
      </c>
      <c r="R45" s="63"/>
      <c r="S45" s="58">
        <v>3.1</v>
      </c>
      <c r="T45" s="15">
        <v>1</v>
      </c>
      <c r="U45" s="15">
        <v>28</v>
      </c>
      <c r="V45" s="15">
        <v>7</v>
      </c>
      <c r="W45" s="15">
        <v>52</v>
      </c>
      <c r="X45" s="15"/>
      <c r="Y45" s="15">
        <v>15</v>
      </c>
      <c r="Z45" s="63">
        <v>1.2</v>
      </c>
      <c r="AA45" s="63">
        <v>0.3</v>
      </c>
      <c r="AB45" s="63">
        <v>0.7</v>
      </c>
      <c r="AC45" s="58">
        <v>2.6</v>
      </c>
      <c r="AD45" s="15">
        <v>15</v>
      </c>
      <c r="AE45" s="15">
        <v>1</v>
      </c>
      <c r="AF45" s="15">
        <v>4</v>
      </c>
      <c r="AG45" s="15" t="s">
        <v>184</v>
      </c>
      <c r="AH45" s="58">
        <v>2.58</v>
      </c>
      <c r="AI45" s="15">
        <v>18</v>
      </c>
      <c r="AJ45" s="15">
        <v>18</v>
      </c>
      <c r="AK45" s="58">
        <v>1.17</v>
      </c>
      <c r="AL45" s="58">
        <v>0.04</v>
      </c>
      <c r="AM45" s="15">
        <v>2</v>
      </c>
      <c r="AN45" s="15">
        <v>4.32</v>
      </c>
      <c r="AO45" s="15">
        <v>1</v>
      </c>
      <c r="AP45" s="15">
        <v>14</v>
      </c>
      <c r="AQ45" s="15">
        <v>32</v>
      </c>
      <c r="AR45" s="58">
        <v>0.09</v>
      </c>
      <c r="AS45" s="15">
        <v>21</v>
      </c>
      <c r="AT45" s="15">
        <v>3</v>
      </c>
      <c r="AU45" s="15"/>
      <c r="AV45" s="15">
        <v>159</v>
      </c>
      <c r="AW45" s="15">
        <v>4</v>
      </c>
      <c r="AX45" s="15">
        <v>1</v>
      </c>
      <c r="AY45" s="15">
        <v>8</v>
      </c>
      <c r="AZ45" s="15">
        <v>515</v>
      </c>
      <c r="BA45" s="15" t="s">
        <v>184</v>
      </c>
      <c r="BB45" s="15" t="s">
        <v>184</v>
      </c>
      <c r="BC45" s="15">
        <v>3</v>
      </c>
      <c r="BD45" s="58">
        <v>0.22</v>
      </c>
      <c r="BE45" s="15" t="s">
        <v>299</v>
      </c>
      <c r="BF45" s="15">
        <v>37</v>
      </c>
      <c r="BG45" s="15" t="s">
        <v>184</v>
      </c>
      <c r="BH45" s="15">
        <v>7</v>
      </c>
      <c r="BI45" s="63">
        <v>0.7</v>
      </c>
      <c r="BJ45" s="15">
        <v>37</v>
      </c>
      <c r="BK45" s="15">
        <v>83</v>
      </c>
    </row>
    <row r="46" spans="1:63" s="11" customFormat="1" ht="15" customHeight="1">
      <c r="A46" s="26" t="s">
        <v>144</v>
      </c>
      <c r="B46" s="11" t="s">
        <v>152</v>
      </c>
      <c r="C46" s="26" t="s">
        <v>118</v>
      </c>
      <c r="D46" s="11">
        <v>14</v>
      </c>
      <c r="E46" s="175">
        <v>757147</v>
      </c>
      <c r="F46" s="175">
        <v>5596040</v>
      </c>
      <c r="G46" s="37">
        <v>0.4</v>
      </c>
      <c r="H46" s="37">
        <v>0.7</v>
      </c>
      <c r="I46" s="26" t="s">
        <v>49</v>
      </c>
      <c r="J46" s="26" t="s">
        <v>157</v>
      </c>
      <c r="K46" s="26" t="s">
        <v>54</v>
      </c>
      <c r="L46" s="26">
        <v>2023</v>
      </c>
      <c r="M46" s="63">
        <v>1.7</v>
      </c>
      <c r="N46" s="63">
        <v>16.100000000000001</v>
      </c>
      <c r="O46" s="15" t="s">
        <v>184</v>
      </c>
      <c r="P46" s="15">
        <v>609</v>
      </c>
      <c r="Q46" s="63">
        <v>1.4</v>
      </c>
      <c r="R46" s="63"/>
      <c r="S46" s="58">
        <v>2.87</v>
      </c>
      <c r="T46" s="15">
        <v>1</v>
      </c>
      <c r="U46" s="15">
        <v>26</v>
      </c>
      <c r="V46" s="15">
        <v>10</v>
      </c>
      <c r="W46" s="15">
        <v>61</v>
      </c>
      <c r="X46" s="15"/>
      <c r="Y46" s="15">
        <v>15</v>
      </c>
      <c r="Z46" s="63">
        <v>1.4</v>
      </c>
      <c r="AA46" s="63">
        <v>0.6</v>
      </c>
      <c r="AB46" s="63">
        <v>0.8</v>
      </c>
      <c r="AC46" s="58">
        <v>3.38</v>
      </c>
      <c r="AD46" s="15">
        <v>14</v>
      </c>
      <c r="AE46" s="15">
        <v>1</v>
      </c>
      <c r="AF46" s="15">
        <v>3</v>
      </c>
      <c r="AG46" s="15" t="s">
        <v>184</v>
      </c>
      <c r="AH46" s="58">
        <v>2.86</v>
      </c>
      <c r="AI46" s="15">
        <v>13</v>
      </c>
      <c r="AJ46" s="15">
        <v>20</v>
      </c>
      <c r="AK46" s="58">
        <v>1.7</v>
      </c>
      <c r="AL46" s="58">
        <v>0.06</v>
      </c>
      <c r="AM46" s="15">
        <v>2</v>
      </c>
      <c r="AN46" s="15">
        <v>3.8</v>
      </c>
      <c r="AO46" s="15">
        <v>3</v>
      </c>
      <c r="AP46" s="15">
        <v>12</v>
      </c>
      <c r="AQ46" s="15">
        <v>32</v>
      </c>
      <c r="AR46" s="58">
        <v>0.12</v>
      </c>
      <c r="AS46" s="15">
        <v>15</v>
      </c>
      <c r="AT46" s="15">
        <v>2</v>
      </c>
      <c r="AU46" s="15"/>
      <c r="AV46" s="15">
        <v>106</v>
      </c>
      <c r="AW46" s="15">
        <v>5</v>
      </c>
      <c r="AX46" s="15">
        <v>1</v>
      </c>
      <c r="AY46" s="15">
        <v>10</v>
      </c>
      <c r="AZ46" s="15">
        <v>410</v>
      </c>
      <c r="BA46" s="15">
        <v>1</v>
      </c>
      <c r="BB46" s="15" t="s">
        <v>184</v>
      </c>
      <c r="BC46" s="15">
        <v>4</v>
      </c>
      <c r="BD46" s="58">
        <v>0.3</v>
      </c>
      <c r="BE46" s="15" t="s">
        <v>299</v>
      </c>
      <c r="BF46" s="15">
        <v>52</v>
      </c>
      <c r="BG46" s="15" t="s">
        <v>184</v>
      </c>
      <c r="BH46" s="15">
        <v>8</v>
      </c>
      <c r="BI46" s="63">
        <v>0.9</v>
      </c>
      <c r="BJ46" s="15">
        <v>45</v>
      </c>
      <c r="BK46" s="15">
        <v>101</v>
      </c>
    </row>
    <row r="47" spans="1:63" s="11" customFormat="1" ht="15" customHeight="1">
      <c r="A47" s="26" t="s">
        <v>145</v>
      </c>
      <c r="B47" s="11" t="s">
        <v>152</v>
      </c>
      <c r="C47" s="26" t="s">
        <v>119</v>
      </c>
      <c r="D47" s="11">
        <v>14</v>
      </c>
      <c r="E47" s="175">
        <v>734875</v>
      </c>
      <c r="F47" s="175">
        <v>5589219</v>
      </c>
      <c r="G47" s="37">
        <v>0.6</v>
      </c>
      <c r="H47" s="37">
        <v>1</v>
      </c>
      <c r="I47" s="26" t="s">
        <v>49</v>
      </c>
      <c r="J47" s="26" t="s">
        <v>157</v>
      </c>
      <c r="K47" s="26" t="s">
        <v>54</v>
      </c>
      <c r="L47" s="26">
        <v>2023</v>
      </c>
      <c r="M47" s="63">
        <v>2</v>
      </c>
      <c r="N47" s="63">
        <v>16.2</v>
      </c>
      <c r="O47" s="15" t="s">
        <v>184</v>
      </c>
      <c r="P47" s="15">
        <v>576</v>
      </c>
      <c r="Q47" s="63">
        <v>1.3</v>
      </c>
      <c r="R47" s="63"/>
      <c r="S47" s="58">
        <v>3.25</v>
      </c>
      <c r="T47" s="15">
        <v>1</v>
      </c>
      <c r="U47" s="15">
        <v>20</v>
      </c>
      <c r="V47" s="15">
        <v>12</v>
      </c>
      <c r="W47" s="15">
        <v>139</v>
      </c>
      <c r="X47" s="15"/>
      <c r="Y47" s="15">
        <v>22</v>
      </c>
      <c r="Z47" s="63">
        <v>1.3</v>
      </c>
      <c r="AA47" s="63">
        <v>0.3</v>
      </c>
      <c r="AB47" s="63">
        <v>0.8</v>
      </c>
      <c r="AC47" s="58">
        <v>3.78</v>
      </c>
      <c r="AD47" s="15">
        <v>14</v>
      </c>
      <c r="AE47" s="15">
        <v>1</v>
      </c>
      <c r="AF47" s="15">
        <v>3</v>
      </c>
      <c r="AG47" s="15" t="s">
        <v>184</v>
      </c>
      <c r="AH47" s="58">
        <v>2.46</v>
      </c>
      <c r="AI47" s="15">
        <v>11</v>
      </c>
      <c r="AJ47" s="15">
        <v>21</v>
      </c>
      <c r="AK47" s="58">
        <v>2.04</v>
      </c>
      <c r="AL47" s="58">
        <v>0.05</v>
      </c>
      <c r="AM47" s="15">
        <v>3</v>
      </c>
      <c r="AN47" s="15">
        <v>3.92</v>
      </c>
      <c r="AO47" s="15">
        <v>3</v>
      </c>
      <c r="AP47" s="15">
        <v>11</v>
      </c>
      <c r="AQ47" s="15">
        <v>58</v>
      </c>
      <c r="AR47" s="58">
        <v>0.11</v>
      </c>
      <c r="AS47" s="15">
        <v>19</v>
      </c>
      <c r="AT47" s="15">
        <v>1</v>
      </c>
      <c r="AU47" s="15"/>
      <c r="AV47" s="15">
        <v>105</v>
      </c>
      <c r="AW47" s="15">
        <v>7</v>
      </c>
      <c r="AX47" s="15">
        <v>1</v>
      </c>
      <c r="AY47" s="15">
        <v>6</v>
      </c>
      <c r="AZ47" s="15">
        <v>414</v>
      </c>
      <c r="BA47" s="15" t="s">
        <v>184</v>
      </c>
      <c r="BB47" s="15" t="s">
        <v>184</v>
      </c>
      <c r="BC47" s="15">
        <v>3</v>
      </c>
      <c r="BD47" s="58">
        <v>0.31</v>
      </c>
      <c r="BE47" s="15" t="s">
        <v>299</v>
      </c>
      <c r="BF47" s="15">
        <v>61</v>
      </c>
      <c r="BG47" s="15" t="s">
        <v>184</v>
      </c>
      <c r="BH47" s="15">
        <v>8</v>
      </c>
      <c r="BI47" s="63">
        <v>0.9</v>
      </c>
      <c r="BJ47" s="15">
        <v>49</v>
      </c>
      <c r="BK47" s="15">
        <v>90</v>
      </c>
    </row>
    <row r="48" spans="1:63" s="11" customFormat="1" ht="15" customHeight="1">
      <c r="A48" s="26" t="s">
        <v>146</v>
      </c>
      <c r="B48" s="11" t="s">
        <v>152</v>
      </c>
      <c r="C48" s="26" t="s">
        <v>120</v>
      </c>
      <c r="D48" s="11">
        <v>14</v>
      </c>
      <c r="E48" s="175">
        <v>737525</v>
      </c>
      <c r="F48" s="175">
        <v>5589961</v>
      </c>
      <c r="G48" s="37">
        <v>0.3</v>
      </c>
      <c r="H48" s="37">
        <v>0.5</v>
      </c>
      <c r="I48" s="26" t="s">
        <v>49</v>
      </c>
      <c r="J48" s="26" t="s">
        <v>157</v>
      </c>
      <c r="K48" s="26" t="s">
        <v>54</v>
      </c>
      <c r="L48" s="26">
        <v>2023</v>
      </c>
      <c r="M48" s="63">
        <v>1.6</v>
      </c>
      <c r="N48" s="63">
        <v>15.5</v>
      </c>
      <c r="O48" s="15" t="s">
        <v>184</v>
      </c>
      <c r="P48" s="15">
        <v>487</v>
      </c>
      <c r="Q48" s="63">
        <v>1.2</v>
      </c>
      <c r="R48" s="63"/>
      <c r="S48" s="58">
        <v>3.12</v>
      </c>
      <c r="T48" s="15" t="s">
        <v>184</v>
      </c>
      <c r="U48" s="15">
        <v>20</v>
      </c>
      <c r="V48" s="15">
        <v>11</v>
      </c>
      <c r="W48" s="15">
        <v>251</v>
      </c>
      <c r="X48" s="15"/>
      <c r="Y48" s="15">
        <v>14</v>
      </c>
      <c r="Z48" s="63">
        <v>1.1000000000000001</v>
      </c>
      <c r="AA48" s="63" t="s">
        <v>300</v>
      </c>
      <c r="AB48" s="63">
        <v>0.7</v>
      </c>
      <c r="AC48" s="58">
        <v>3.65</v>
      </c>
      <c r="AD48" s="15">
        <v>14</v>
      </c>
      <c r="AE48" s="15">
        <v>1</v>
      </c>
      <c r="AF48" s="15">
        <v>3</v>
      </c>
      <c r="AG48" s="15" t="s">
        <v>184</v>
      </c>
      <c r="AH48" s="58">
        <v>1.95</v>
      </c>
      <c r="AI48" s="15">
        <v>10</v>
      </c>
      <c r="AJ48" s="15">
        <v>19</v>
      </c>
      <c r="AK48" s="58">
        <v>1.92</v>
      </c>
      <c r="AL48" s="58">
        <v>0.06</v>
      </c>
      <c r="AM48" s="15">
        <v>2</v>
      </c>
      <c r="AN48" s="15">
        <v>3.62</v>
      </c>
      <c r="AO48" s="15">
        <v>2</v>
      </c>
      <c r="AP48" s="15">
        <v>8</v>
      </c>
      <c r="AQ48" s="15">
        <v>60</v>
      </c>
      <c r="AR48" s="58">
        <v>0.11</v>
      </c>
      <c r="AS48" s="15">
        <v>15</v>
      </c>
      <c r="AT48" s="15">
        <v>1</v>
      </c>
      <c r="AU48" s="15"/>
      <c r="AV48" s="15">
        <v>75</v>
      </c>
      <c r="AW48" s="15">
        <v>6</v>
      </c>
      <c r="AX48" s="15" t="s">
        <v>184</v>
      </c>
      <c r="AY48" s="15">
        <v>11</v>
      </c>
      <c r="AZ48" s="15">
        <v>378</v>
      </c>
      <c r="BA48" s="15" t="s">
        <v>184</v>
      </c>
      <c r="BB48" s="15" t="s">
        <v>184</v>
      </c>
      <c r="BC48" s="15">
        <v>2</v>
      </c>
      <c r="BD48" s="58">
        <v>0.28999999999999998</v>
      </c>
      <c r="BE48" s="15" t="s">
        <v>299</v>
      </c>
      <c r="BF48" s="15">
        <v>59</v>
      </c>
      <c r="BG48" s="15" t="s">
        <v>184</v>
      </c>
      <c r="BH48" s="15">
        <v>7</v>
      </c>
      <c r="BI48" s="63">
        <v>0.8</v>
      </c>
      <c r="BJ48" s="15">
        <v>46</v>
      </c>
      <c r="BK48" s="15">
        <v>92</v>
      </c>
    </row>
    <row r="49" spans="1:63" s="11" customFormat="1" ht="15" customHeight="1">
      <c r="A49" s="26" t="s">
        <v>147</v>
      </c>
      <c r="B49" s="11" t="s">
        <v>73</v>
      </c>
      <c r="C49" s="26" t="s">
        <v>121</v>
      </c>
      <c r="D49" s="11">
        <v>14</v>
      </c>
      <c r="E49" s="175">
        <v>694114</v>
      </c>
      <c r="F49" s="175">
        <v>5674365</v>
      </c>
      <c r="G49" s="37">
        <v>0.3</v>
      </c>
      <c r="H49" s="37">
        <v>0.5</v>
      </c>
      <c r="I49" s="26" t="s">
        <v>153</v>
      </c>
      <c r="J49" s="26" t="s">
        <v>157</v>
      </c>
      <c r="K49" s="26" t="s">
        <v>54</v>
      </c>
      <c r="L49" s="26">
        <v>2023</v>
      </c>
      <c r="M49" s="63">
        <v>1.4</v>
      </c>
      <c r="N49" s="63">
        <v>16.2</v>
      </c>
      <c r="O49" s="15" t="s">
        <v>184</v>
      </c>
      <c r="P49" s="15">
        <v>421</v>
      </c>
      <c r="Q49" s="63">
        <v>1.2</v>
      </c>
      <c r="R49" s="63"/>
      <c r="S49" s="58">
        <v>3.25</v>
      </c>
      <c r="T49" s="15">
        <v>1</v>
      </c>
      <c r="U49" s="15">
        <v>19</v>
      </c>
      <c r="V49" s="15">
        <v>7</v>
      </c>
      <c r="W49" s="15">
        <v>79</v>
      </c>
      <c r="X49" s="15"/>
      <c r="Y49" s="15">
        <v>7</v>
      </c>
      <c r="Z49" s="63">
        <v>0.8</v>
      </c>
      <c r="AA49" s="63" t="s">
        <v>300</v>
      </c>
      <c r="AB49" s="63">
        <v>0.7</v>
      </c>
      <c r="AC49" s="58">
        <v>2.78</v>
      </c>
      <c r="AD49" s="15">
        <v>13</v>
      </c>
      <c r="AE49" s="15">
        <v>1</v>
      </c>
      <c r="AF49" s="15">
        <v>3</v>
      </c>
      <c r="AG49" s="15" t="s">
        <v>184</v>
      </c>
      <c r="AH49" s="58">
        <v>1.86</v>
      </c>
      <c r="AI49" s="15">
        <v>11</v>
      </c>
      <c r="AJ49" s="15">
        <v>25</v>
      </c>
      <c r="AK49" s="58">
        <v>1.98</v>
      </c>
      <c r="AL49" s="58">
        <v>0.03</v>
      </c>
      <c r="AM49" s="15">
        <v>4</v>
      </c>
      <c r="AN49" s="15">
        <v>4.1399999999999997</v>
      </c>
      <c r="AO49" s="15">
        <v>2</v>
      </c>
      <c r="AP49" s="15">
        <v>9</v>
      </c>
      <c r="AQ49" s="15">
        <v>62</v>
      </c>
      <c r="AR49" s="58">
        <v>0.1</v>
      </c>
      <c r="AS49" s="15">
        <v>14</v>
      </c>
      <c r="AT49" s="15">
        <v>1</v>
      </c>
      <c r="AU49" s="15"/>
      <c r="AV49" s="15">
        <v>32</v>
      </c>
      <c r="AW49" s="15">
        <v>3</v>
      </c>
      <c r="AX49" s="15" t="s">
        <v>184</v>
      </c>
      <c r="AY49" s="15">
        <v>5</v>
      </c>
      <c r="AZ49" s="15">
        <v>369</v>
      </c>
      <c r="BA49" s="15" t="s">
        <v>184</v>
      </c>
      <c r="BB49" s="15" t="s">
        <v>184</v>
      </c>
      <c r="BC49" s="15">
        <v>2</v>
      </c>
      <c r="BD49" s="58">
        <v>0.23</v>
      </c>
      <c r="BE49" s="15" t="s">
        <v>299</v>
      </c>
      <c r="BF49" s="15">
        <v>38</v>
      </c>
      <c r="BG49" s="15" t="s">
        <v>184</v>
      </c>
      <c r="BH49" s="15">
        <v>5</v>
      </c>
      <c r="BI49" s="63">
        <v>0.5</v>
      </c>
      <c r="BJ49" s="15">
        <v>39</v>
      </c>
      <c r="BK49" s="15">
        <v>70</v>
      </c>
    </row>
    <row r="50" spans="1:63" s="11" customFormat="1" ht="15" customHeight="1">
      <c r="A50" s="26" t="s">
        <v>147</v>
      </c>
      <c r="B50" s="11" t="s">
        <v>73</v>
      </c>
      <c r="C50" s="26" t="s">
        <v>122</v>
      </c>
      <c r="D50" s="11">
        <v>14</v>
      </c>
      <c r="E50" s="175">
        <v>694114</v>
      </c>
      <c r="F50" s="175">
        <v>5674365</v>
      </c>
      <c r="G50" s="37">
        <v>0.6</v>
      </c>
      <c r="H50" s="37">
        <v>0.7</v>
      </c>
      <c r="I50" s="26" t="s">
        <v>154</v>
      </c>
      <c r="J50" s="26" t="s">
        <v>157</v>
      </c>
      <c r="K50" s="26" t="s">
        <v>54</v>
      </c>
      <c r="L50" s="26">
        <v>2023</v>
      </c>
      <c r="M50" s="63">
        <v>1.7</v>
      </c>
      <c r="N50" s="63">
        <v>14.7</v>
      </c>
      <c r="O50" s="15" t="s">
        <v>184</v>
      </c>
      <c r="P50" s="15">
        <v>576</v>
      </c>
      <c r="Q50" s="63">
        <v>1.4</v>
      </c>
      <c r="R50" s="63"/>
      <c r="S50" s="58">
        <v>2.68</v>
      </c>
      <c r="T50" s="15">
        <v>1</v>
      </c>
      <c r="U50" s="15">
        <v>63</v>
      </c>
      <c r="V50" s="15">
        <v>18</v>
      </c>
      <c r="W50" s="15">
        <v>179</v>
      </c>
      <c r="X50" s="15"/>
      <c r="Y50" s="15">
        <v>23</v>
      </c>
      <c r="Z50" s="63">
        <v>1.7</v>
      </c>
      <c r="AA50" s="63">
        <v>0.5</v>
      </c>
      <c r="AB50" s="63">
        <v>1</v>
      </c>
      <c r="AC50" s="58">
        <v>3.69</v>
      </c>
      <c r="AD50" s="15">
        <v>10</v>
      </c>
      <c r="AE50" s="15">
        <v>2</v>
      </c>
      <c r="AF50" s="15">
        <v>4</v>
      </c>
      <c r="AG50" s="15" t="s">
        <v>184</v>
      </c>
      <c r="AH50" s="58">
        <v>2.33</v>
      </c>
      <c r="AI50" s="15">
        <v>29</v>
      </c>
      <c r="AJ50" s="15">
        <v>28</v>
      </c>
      <c r="AK50" s="58">
        <v>3.78</v>
      </c>
      <c r="AL50" s="58">
        <v>0.04</v>
      </c>
      <c r="AM50" s="15">
        <v>2</v>
      </c>
      <c r="AN50" s="15">
        <v>3.48</v>
      </c>
      <c r="AO50" s="15">
        <v>3</v>
      </c>
      <c r="AP50" s="15">
        <v>24</v>
      </c>
      <c r="AQ50" s="15">
        <v>252</v>
      </c>
      <c r="AR50" s="58">
        <v>0.13</v>
      </c>
      <c r="AS50" s="15">
        <v>23</v>
      </c>
      <c r="AT50" s="15">
        <v>5</v>
      </c>
      <c r="AU50" s="15"/>
      <c r="AV50" s="15">
        <v>45</v>
      </c>
      <c r="AW50" s="15">
        <v>5</v>
      </c>
      <c r="AX50" s="15">
        <v>2</v>
      </c>
      <c r="AY50" s="15">
        <v>8</v>
      </c>
      <c r="AZ50" s="15">
        <v>381</v>
      </c>
      <c r="BA50" s="15">
        <v>2</v>
      </c>
      <c r="BB50" s="15" t="s">
        <v>184</v>
      </c>
      <c r="BC50" s="15">
        <v>5</v>
      </c>
      <c r="BD50" s="58">
        <v>0.3</v>
      </c>
      <c r="BE50" s="15" t="s">
        <v>299</v>
      </c>
      <c r="BF50" s="15">
        <v>44</v>
      </c>
      <c r="BG50" s="15" t="s">
        <v>184</v>
      </c>
      <c r="BH50" s="15">
        <v>9</v>
      </c>
      <c r="BI50" s="63">
        <v>1</v>
      </c>
      <c r="BJ50" s="15">
        <v>42</v>
      </c>
      <c r="BK50" s="15">
        <v>130</v>
      </c>
    </row>
    <row r="51" spans="1:63" s="11" customFormat="1" ht="15" customHeight="1">
      <c r="A51" s="26" t="s">
        <v>148</v>
      </c>
      <c r="B51" s="11" t="s">
        <v>152</v>
      </c>
      <c r="C51" s="26" t="s">
        <v>123</v>
      </c>
      <c r="D51" s="11">
        <v>14</v>
      </c>
      <c r="E51" s="26">
        <v>750804</v>
      </c>
      <c r="F51" s="26">
        <v>5612968</v>
      </c>
      <c r="G51" s="26">
        <v>0.3</v>
      </c>
      <c r="H51" s="26">
        <v>0.5</v>
      </c>
      <c r="I51" s="26" t="s">
        <v>49</v>
      </c>
      <c r="J51" s="26" t="s">
        <v>157</v>
      </c>
      <c r="K51" s="26" t="s">
        <v>54</v>
      </c>
      <c r="L51" s="26">
        <v>2023</v>
      </c>
      <c r="M51" s="63">
        <v>1.8</v>
      </c>
      <c r="N51" s="63">
        <v>16.2</v>
      </c>
      <c r="O51" s="15">
        <v>3</v>
      </c>
      <c r="P51" s="15">
        <v>508</v>
      </c>
      <c r="Q51" s="63">
        <v>1.4</v>
      </c>
      <c r="R51" s="63"/>
      <c r="S51" s="58">
        <v>3.45</v>
      </c>
      <c r="T51" s="15">
        <v>1</v>
      </c>
      <c r="U51" s="15">
        <v>20</v>
      </c>
      <c r="V51" s="15">
        <v>13</v>
      </c>
      <c r="W51" s="15">
        <v>52</v>
      </c>
      <c r="X51" s="15"/>
      <c r="Y51" s="15">
        <v>7</v>
      </c>
      <c r="Z51" s="63">
        <v>1</v>
      </c>
      <c r="AA51" s="63">
        <v>0.5</v>
      </c>
      <c r="AB51" s="63">
        <v>0.7</v>
      </c>
      <c r="AC51" s="58">
        <v>3.08</v>
      </c>
      <c r="AD51" s="15">
        <v>15</v>
      </c>
      <c r="AE51" s="15">
        <v>1</v>
      </c>
      <c r="AF51" s="15">
        <v>2</v>
      </c>
      <c r="AG51" s="15" t="s">
        <v>184</v>
      </c>
      <c r="AH51" s="58">
        <v>1.9</v>
      </c>
      <c r="AI51" s="15">
        <v>9</v>
      </c>
      <c r="AJ51" s="15">
        <v>15</v>
      </c>
      <c r="AK51" s="58">
        <v>1.25</v>
      </c>
      <c r="AL51" s="58">
        <v>0.12</v>
      </c>
      <c r="AM51" s="15">
        <v>3</v>
      </c>
      <c r="AN51" s="15">
        <v>4.1500000000000004</v>
      </c>
      <c r="AO51" s="15">
        <v>2</v>
      </c>
      <c r="AP51" s="15">
        <v>9</v>
      </c>
      <c r="AQ51" s="15">
        <v>26</v>
      </c>
      <c r="AR51" s="58">
        <v>7.0000000000000007E-2</v>
      </c>
      <c r="AS51" s="15">
        <v>20</v>
      </c>
      <c r="AT51" s="15">
        <v>1</v>
      </c>
      <c r="AU51" s="15"/>
      <c r="AV51" s="15">
        <v>37</v>
      </c>
      <c r="AW51" s="15">
        <v>5</v>
      </c>
      <c r="AX51" s="15" t="s">
        <v>184</v>
      </c>
      <c r="AY51" s="15">
        <v>8</v>
      </c>
      <c r="AZ51" s="15">
        <v>450</v>
      </c>
      <c r="BA51" s="15" t="s">
        <v>184</v>
      </c>
      <c r="BB51" s="15" t="s">
        <v>184</v>
      </c>
      <c r="BC51" s="15">
        <v>2</v>
      </c>
      <c r="BD51" s="58">
        <v>0.26</v>
      </c>
      <c r="BE51" s="15" t="s">
        <v>299</v>
      </c>
      <c r="BF51" s="15">
        <v>52</v>
      </c>
      <c r="BG51" s="15" t="s">
        <v>184</v>
      </c>
      <c r="BH51" s="15">
        <v>7</v>
      </c>
      <c r="BI51" s="63">
        <v>0.8</v>
      </c>
      <c r="BJ51" s="15">
        <v>39</v>
      </c>
      <c r="BK51" s="15">
        <v>72</v>
      </c>
    </row>
    <row r="52" spans="1:63" s="11" customFormat="1" ht="15" customHeight="1">
      <c r="A52" s="26" t="s">
        <v>149</v>
      </c>
      <c r="B52" s="11" t="s">
        <v>152</v>
      </c>
      <c r="C52" s="26" t="s">
        <v>124</v>
      </c>
      <c r="D52" s="11">
        <v>14</v>
      </c>
      <c r="E52" s="26">
        <v>750620</v>
      </c>
      <c r="F52" s="26">
        <v>5602276</v>
      </c>
      <c r="G52" s="26">
        <v>0.4</v>
      </c>
      <c r="H52" s="26">
        <v>0.7</v>
      </c>
      <c r="I52" s="26" t="s">
        <v>49</v>
      </c>
      <c r="J52" s="26" t="s">
        <v>157</v>
      </c>
      <c r="K52" s="26" t="s">
        <v>54</v>
      </c>
      <c r="L52" s="26">
        <v>2023</v>
      </c>
      <c r="M52" s="63">
        <v>1.2</v>
      </c>
      <c r="N52" s="63">
        <v>15.9</v>
      </c>
      <c r="O52" s="15">
        <v>1</v>
      </c>
      <c r="P52" s="15">
        <v>529</v>
      </c>
      <c r="Q52" s="63">
        <v>1.3</v>
      </c>
      <c r="R52" s="63"/>
      <c r="S52" s="58">
        <v>2.98</v>
      </c>
      <c r="T52" s="15" t="s">
        <v>184</v>
      </c>
      <c r="U52" s="15">
        <v>24</v>
      </c>
      <c r="V52" s="15">
        <v>8</v>
      </c>
      <c r="W52" s="15">
        <v>64</v>
      </c>
      <c r="X52" s="15"/>
      <c r="Y52" s="15">
        <v>17</v>
      </c>
      <c r="Z52" s="63">
        <v>1.1000000000000001</v>
      </c>
      <c r="AA52" s="63">
        <v>0.6</v>
      </c>
      <c r="AB52" s="63">
        <v>0.7</v>
      </c>
      <c r="AC52" s="58">
        <v>2.93</v>
      </c>
      <c r="AD52" s="15">
        <v>14</v>
      </c>
      <c r="AE52" s="15">
        <v>1</v>
      </c>
      <c r="AF52" s="15">
        <v>4</v>
      </c>
      <c r="AG52" s="15" t="s">
        <v>184</v>
      </c>
      <c r="AH52" s="58">
        <v>2.16</v>
      </c>
      <c r="AI52" s="15">
        <v>13</v>
      </c>
      <c r="AJ52" s="15">
        <v>17</v>
      </c>
      <c r="AK52" s="58">
        <v>1.27</v>
      </c>
      <c r="AL52" s="58">
        <v>0.04</v>
      </c>
      <c r="AM52" s="15">
        <v>2</v>
      </c>
      <c r="AN52" s="15">
        <v>4.0199999999999996</v>
      </c>
      <c r="AO52" s="15">
        <v>2</v>
      </c>
      <c r="AP52" s="15">
        <v>10</v>
      </c>
      <c r="AQ52" s="15">
        <v>27</v>
      </c>
      <c r="AR52" s="58">
        <v>0.08</v>
      </c>
      <c r="AS52" s="15">
        <v>12</v>
      </c>
      <c r="AT52" s="15">
        <v>2</v>
      </c>
      <c r="AU52" s="15"/>
      <c r="AV52" s="15">
        <v>67</v>
      </c>
      <c r="AW52" s="15">
        <v>5</v>
      </c>
      <c r="AX52" s="15" t="s">
        <v>184</v>
      </c>
      <c r="AY52" s="15">
        <v>10</v>
      </c>
      <c r="AZ52" s="15">
        <v>417</v>
      </c>
      <c r="BA52" s="15" t="s">
        <v>184</v>
      </c>
      <c r="BB52" s="15" t="s">
        <v>184</v>
      </c>
      <c r="BC52" s="15">
        <v>3</v>
      </c>
      <c r="BD52" s="58">
        <v>0.25</v>
      </c>
      <c r="BE52" s="15" t="s">
        <v>299</v>
      </c>
      <c r="BF52" s="15">
        <v>46</v>
      </c>
      <c r="BG52" s="15" t="s">
        <v>184</v>
      </c>
      <c r="BH52" s="15">
        <v>7</v>
      </c>
      <c r="BI52" s="63">
        <v>0.8</v>
      </c>
      <c r="BJ52" s="15">
        <v>35</v>
      </c>
      <c r="BK52" s="15">
        <v>81</v>
      </c>
    </row>
    <row r="53" spans="1:63" s="11" customFormat="1" ht="15" customHeight="1">
      <c r="A53" s="26" t="s">
        <v>150</v>
      </c>
      <c r="B53" s="11" t="s">
        <v>152</v>
      </c>
      <c r="C53" s="26" t="s">
        <v>125</v>
      </c>
      <c r="D53" s="11">
        <v>14</v>
      </c>
      <c r="E53" s="26">
        <v>752359</v>
      </c>
      <c r="F53" s="26">
        <v>5612356</v>
      </c>
      <c r="G53" s="26">
        <v>0.45</v>
      </c>
      <c r="H53" s="26">
        <v>0.75</v>
      </c>
      <c r="I53" s="26" t="s">
        <v>49</v>
      </c>
      <c r="J53" s="26" t="s">
        <v>157</v>
      </c>
      <c r="K53" s="26" t="s">
        <v>54</v>
      </c>
      <c r="L53" s="26">
        <v>2023</v>
      </c>
      <c r="M53" s="63">
        <v>1.3</v>
      </c>
      <c r="N53" s="63">
        <v>16.3</v>
      </c>
      <c r="O53" s="15">
        <v>7</v>
      </c>
      <c r="P53" s="15">
        <v>499</v>
      </c>
      <c r="Q53" s="63">
        <v>1.4</v>
      </c>
      <c r="R53" s="63"/>
      <c r="S53" s="58">
        <v>3.47</v>
      </c>
      <c r="T53" s="15">
        <v>1</v>
      </c>
      <c r="U53" s="15">
        <v>39</v>
      </c>
      <c r="V53" s="15">
        <v>9</v>
      </c>
      <c r="W53" s="15">
        <v>65</v>
      </c>
      <c r="X53" s="15"/>
      <c r="Y53" s="15">
        <v>18</v>
      </c>
      <c r="Z53" s="63">
        <v>1.6</v>
      </c>
      <c r="AA53" s="63">
        <v>0.7</v>
      </c>
      <c r="AB53" s="63">
        <v>1</v>
      </c>
      <c r="AC53" s="58">
        <v>3.44</v>
      </c>
      <c r="AD53" s="15">
        <v>14</v>
      </c>
      <c r="AE53" s="15">
        <v>2</v>
      </c>
      <c r="AF53" s="15">
        <v>3</v>
      </c>
      <c r="AG53" s="15" t="s">
        <v>184</v>
      </c>
      <c r="AH53" s="58">
        <v>1.69</v>
      </c>
      <c r="AI53" s="15">
        <v>21</v>
      </c>
      <c r="AJ53" s="15">
        <v>15</v>
      </c>
      <c r="AK53" s="58">
        <v>1.3</v>
      </c>
      <c r="AL53" s="58">
        <v>0.04</v>
      </c>
      <c r="AM53" s="15">
        <v>3</v>
      </c>
      <c r="AN53" s="15">
        <v>4.05</v>
      </c>
      <c r="AO53" s="15">
        <v>2</v>
      </c>
      <c r="AP53" s="15">
        <v>19</v>
      </c>
      <c r="AQ53" s="15">
        <v>27</v>
      </c>
      <c r="AR53" s="58">
        <v>7.0000000000000007E-2</v>
      </c>
      <c r="AS53" s="15">
        <v>13</v>
      </c>
      <c r="AT53" s="15">
        <v>4</v>
      </c>
      <c r="AU53" s="15"/>
      <c r="AV53" s="15">
        <v>108</v>
      </c>
      <c r="AW53" s="15">
        <v>6</v>
      </c>
      <c r="AX53" s="15">
        <v>1</v>
      </c>
      <c r="AY53" s="15">
        <v>8</v>
      </c>
      <c r="AZ53" s="15">
        <v>439</v>
      </c>
      <c r="BA53" s="15" t="s">
        <v>184</v>
      </c>
      <c r="BB53" s="15" t="s">
        <v>184</v>
      </c>
      <c r="BC53" s="15">
        <v>3</v>
      </c>
      <c r="BD53" s="58">
        <v>0.3</v>
      </c>
      <c r="BE53" s="15" t="s">
        <v>299</v>
      </c>
      <c r="BF53" s="15">
        <v>62</v>
      </c>
      <c r="BG53" s="15" t="s">
        <v>184</v>
      </c>
      <c r="BH53" s="15">
        <v>9</v>
      </c>
      <c r="BI53" s="63">
        <v>0.9</v>
      </c>
      <c r="BJ53" s="15">
        <v>37</v>
      </c>
      <c r="BK53" s="15">
        <v>97</v>
      </c>
    </row>
    <row r="54" spans="1:63" s="11" customFormat="1" ht="15" customHeight="1">
      <c r="A54" s="36" t="s">
        <v>151</v>
      </c>
      <c r="B54" s="14" t="s">
        <v>152</v>
      </c>
      <c r="C54" s="36" t="s">
        <v>126</v>
      </c>
      <c r="D54" s="14">
        <v>14</v>
      </c>
      <c r="E54" s="36">
        <v>752527</v>
      </c>
      <c r="F54" s="36">
        <v>5612418</v>
      </c>
      <c r="G54" s="36">
        <v>0.5</v>
      </c>
      <c r="H54" s="36">
        <v>0.8</v>
      </c>
      <c r="I54" s="36" t="s">
        <v>49</v>
      </c>
      <c r="J54" s="36" t="s">
        <v>157</v>
      </c>
      <c r="K54" s="36" t="s">
        <v>372</v>
      </c>
      <c r="L54" s="36">
        <v>2023</v>
      </c>
      <c r="M54" s="69">
        <v>1.4</v>
      </c>
      <c r="N54" s="69">
        <v>16.899999999999999</v>
      </c>
      <c r="O54" s="55">
        <v>1</v>
      </c>
      <c r="P54" s="55">
        <v>482</v>
      </c>
      <c r="Q54" s="69">
        <v>1.3</v>
      </c>
      <c r="R54" s="69"/>
      <c r="S54" s="59">
        <v>4.0199999999999996</v>
      </c>
      <c r="T54" s="55">
        <v>1</v>
      </c>
      <c r="U54" s="55">
        <v>27</v>
      </c>
      <c r="V54" s="55">
        <v>12</v>
      </c>
      <c r="W54" s="55">
        <v>96</v>
      </c>
      <c r="X54" s="55"/>
      <c r="Y54" s="55">
        <v>27</v>
      </c>
      <c r="Z54" s="69">
        <v>1.3</v>
      </c>
      <c r="AA54" s="69">
        <v>0.2</v>
      </c>
      <c r="AB54" s="69">
        <v>0.8</v>
      </c>
      <c r="AC54" s="59">
        <v>3.82</v>
      </c>
      <c r="AD54" s="55">
        <v>14</v>
      </c>
      <c r="AE54" s="55">
        <v>1</v>
      </c>
      <c r="AF54" s="55">
        <v>3</v>
      </c>
      <c r="AG54" s="55" t="s">
        <v>184</v>
      </c>
      <c r="AH54" s="59">
        <v>1.9</v>
      </c>
      <c r="AI54" s="55">
        <v>16</v>
      </c>
      <c r="AJ54" s="55">
        <v>19</v>
      </c>
      <c r="AK54" s="59">
        <v>1.9</v>
      </c>
      <c r="AL54" s="59">
        <v>0.05</v>
      </c>
      <c r="AM54" s="55">
        <v>3</v>
      </c>
      <c r="AN54" s="55">
        <v>4.18</v>
      </c>
      <c r="AO54" s="55">
        <v>2</v>
      </c>
      <c r="AP54" s="55">
        <v>12</v>
      </c>
      <c r="AQ54" s="55">
        <v>43</v>
      </c>
      <c r="AR54" s="59">
        <v>0.09</v>
      </c>
      <c r="AS54" s="55">
        <v>18</v>
      </c>
      <c r="AT54" s="55">
        <v>1</v>
      </c>
      <c r="AU54" s="55"/>
      <c r="AV54" s="55">
        <v>127</v>
      </c>
      <c r="AW54" s="55">
        <v>7</v>
      </c>
      <c r="AX54" s="55">
        <v>1</v>
      </c>
      <c r="AY54" s="55">
        <v>5</v>
      </c>
      <c r="AZ54" s="55">
        <v>438</v>
      </c>
      <c r="BA54" s="55" t="s">
        <v>184</v>
      </c>
      <c r="BB54" s="55" t="s">
        <v>184</v>
      </c>
      <c r="BC54" s="55">
        <v>3</v>
      </c>
      <c r="BD54" s="59">
        <v>0.31</v>
      </c>
      <c r="BE54" s="55" t="s">
        <v>299</v>
      </c>
      <c r="BF54" s="55">
        <v>65</v>
      </c>
      <c r="BG54" s="55" t="s">
        <v>184</v>
      </c>
      <c r="BH54" s="55">
        <v>8</v>
      </c>
      <c r="BI54" s="69">
        <v>0.9</v>
      </c>
      <c r="BJ54" s="55">
        <v>45</v>
      </c>
      <c r="BK54" s="55">
        <v>79</v>
      </c>
    </row>
    <row r="55" spans="1:63" s="11" customFormat="1" ht="15" customHeight="1">
      <c r="A55" s="15" t="s">
        <v>460</v>
      </c>
      <c r="B55" s="91" t="s">
        <v>660</v>
      </c>
      <c r="C55" s="15" t="s">
        <v>158</v>
      </c>
      <c r="D55" s="15">
        <v>14</v>
      </c>
      <c r="E55" s="43">
        <v>642624.15</v>
      </c>
      <c r="F55" s="43">
        <v>5774679.7699999996</v>
      </c>
      <c r="G55" s="63">
        <v>0.3</v>
      </c>
      <c r="H55" s="63">
        <v>0.5</v>
      </c>
      <c r="I55" s="63" t="s">
        <v>49</v>
      </c>
      <c r="J55" s="41" t="s">
        <v>156</v>
      </c>
      <c r="K55" s="15" t="s">
        <v>54</v>
      </c>
      <c r="L55" s="26">
        <v>2023</v>
      </c>
      <c r="M55" s="63">
        <v>1</v>
      </c>
      <c r="N55" s="63">
        <v>14.3</v>
      </c>
      <c r="O55" s="15" t="s">
        <v>184</v>
      </c>
      <c r="P55" s="15">
        <v>783</v>
      </c>
      <c r="Q55" s="63">
        <v>1.5</v>
      </c>
      <c r="R55" s="63"/>
      <c r="S55" s="58">
        <v>2.98</v>
      </c>
      <c r="T55" s="15">
        <v>1</v>
      </c>
      <c r="U55" s="15">
        <v>47</v>
      </c>
      <c r="V55" s="15">
        <v>5</v>
      </c>
      <c r="W55" s="15">
        <v>57</v>
      </c>
      <c r="X55" s="15"/>
      <c r="Y55" s="15">
        <v>9</v>
      </c>
      <c r="Z55" s="63">
        <v>2</v>
      </c>
      <c r="AA55" s="63">
        <v>0.7</v>
      </c>
      <c r="AB55" s="63">
        <v>0.8</v>
      </c>
      <c r="AC55" s="58">
        <v>2.2200000000000002</v>
      </c>
      <c r="AD55" s="15">
        <v>12</v>
      </c>
      <c r="AE55" s="15">
        <v>2</v>
      </c>
      <c r="AF55" s="15">
        <v>7</v>
      </c>
      <c r="AG55" s="15" t="s">
        <v>184</v>
      </c>
      <c r="AH55" s="58">
        <v>2.93</v>
      </c>
      <c r="AI55" s="15">
        <v>27</v>
      </c>
      <c r="AJ55" s="15">
        <v>14</v>
      </c>
      <c r="AK55" s="58">
        <v>1.04</v>
      </c>
      <c r="AL55" s="58">
        <v>0.04</v>
      </c>
      <c r="AM55" s="15">
        <v>2</v>
      </c>
      <c r="AN55" s="15">
        <v>3.57</v>
      </c>
      <c r="AO55" s="15">
        <v>5</v>
      </c>
      <c r="AP55" s="15">
        <v>22</v>
      </c>
      <c r="AQ55" s="15">
        <v>18</v>
      </c>
      <c r="AR55" s="58">
        <v>0.13</v>
      </c>
      <c r="AS55" s="15">
        <v>29</v>
      </c>
      <c r="AT55" s="15">
        <v>4</v>
      </c>
      <c r="AU55" s="15"/>
      <c r="AV55" s="15">
        <v>81</v>
      </c>
      <c r="AW55" s="15">
        <v>6</v>
      </c>
      <c r="AX55" s="15">
        <v>2</v>
      </c>
      <c r="AY55" s="15">
        <v>7</v>
      </c>
      <c r="AZ55" s="15">
        <v>397</v>
      </c>
      <c r="BA55" s="15" t="s">
        <v>184</v>
      </c>
      <c r="BB55" s="15" t="s">
        <v>184</v>
      </c>
      <c r="BC55" s="15">
        <v>7</v>
      </c>
      <c r="BD55" s="58">
        <v>0.36</v>
      </c>
      <c r="BE55" s="15" t="s">
        <v>299</v>
      </c>
      <c r="BF55" s="15">
        <v>41</v>
      </c>
      <c r="BG55" s="15" t="s">
        <v>184</v>
      </c>
      <c r="BH55" s="15">
        <v>11</v>
      </c>
      <c r="BI55" s="63">
        <v>1.2</v>
      </c>
      <c r="BJ55" s="15">
        <v>29</v>
      </c>
      <c r="BK55" s="15">
        <v>235</v>
      </c>
    </row>
    <row r="56" spans="1:63" s="11" customFormat="1" ht="15" customHeight="1">
      <c r="A56" s="15" t="s">
        <v>461</v>
      </c>
      <c r="B56" s="91" t="s">
        <v>661</v>
      </c>
      <c r="C56" s="15" t="s">
        <v>159</v>
      </c>
      <c r="D56" s="15">
        <v>14</v>
      </c>
      <c r="E56" s="43">
        <v>688017.87</v>
      </c>
      <c r="F56" s="43">
        <v>5681677.1699999999</v>
      </c>
      <c r="G56" s="63">
        <v>0.6</v>
      </c>
      <c r="H56" s="63">
        <v>0.8</v>
      </c>
      <c r="I56" s="63" t="s">
        <v>49</v>
      </c>
      <c r="J56" s="41" t="s">
        <v>156</v>
      </c>
      <c r="K56" s="15" t="s">
        <v>54</v>
      </c>
      <c r="L56" s="26">
        <v>2023</v>
      </c>
      <c r="M56" s="63">
        <v>2</v>
      </c>
      <c r="N56" s="63">
        <v>15.4</v>
      </c>
      <c r="O56" s="15" t="s">
        <v>184</v>
      </c>
      <c r="P56" s="15">
        <v>716</v>
      </c>
      <c r="Q56" s="63">
        <v>1.7</v>
      </c>
      <c r="R56" s="63"/>
      <c r="S56" s="58">
        <v>2.77</v>
      </c>
      <c r="T56" s="15">
        <v>1</v>
      </c>
      <c r="U56" s="15">
        <v>82</v>
      </c>
      <c r="V56" s="15">
        <v>13</v>
      </c>
      <c r="W56" s="15">
        <v>123</v>
      </c>
      <c r="X56" s="15"/>
      <c r="Y56" s="15">
        <v>33</v>
      </c>
      <c r="Z56" s="63">
        <v>4</v>
      </c>
      <c r="AA56" s="63">
        <v>1.8</v>
      </c>
      <c r="AB56" s="63">
        <v>1.5</v>
      </c>
      <c r="AC56" s="58">
        <v>4.63</v>
      </c>
      <c r="AD56" s="15">
        <v>14</v>
      </c>
      <c r="AE56" s="15">
        <v>4</v>
      </c>
      <c r="AF56" s="15">
        <v>6</v>
      </c>
      <c r="AG56" s="15" t="s">
        <v>184</v>
      </c>
      <c r="AH56" s="58">
        <v>2.62</v>
      </c>
      <c r="AI56" s="15">
        <v>48</v>
      </c>
      <c r="AJ56" s="15">
        <v>30</v>
      </c>
      <c r="AK56" s="58">
        <v>2.33</v>
      </c>
      <c r="AL56" s="58">
        <v>0.05</v>
      </c>
      <c r="AM56" s="15">
        <v>2</v>
      </c>
      <c r="AN56" s="15">
        <v>2.82</v>
      </c>
      <c r="AO56" s="15">
        <v>8</v>
      </c>
      <c r="AP56" s="15">
        <v>44</v>
      </c>
      <c r="AQ56" s="15">
        <v>91</v>
      </c>
      <c r="AR56" s="58">
        <v>0.17</v>
      </c>
      <c r="AS56" s="15">
        <v>24</v>
      </c>
      <c r="AT56" s="15">
        <v>9</v>
      </c>
      <c r="AU56" s="15"/>
      <c r="AV56" s="15">
        <v>56</v>
      </c>
      <c r="AW56" s="15">
        <v>9</v>
      </c>
      <c r="AX56" s="15">
        <v>5</v>
      </c>
      <c r="AY56" s="15">
        <v>12</v>
      </c>
      <c r="AZ56" s="15">
        <v>343</v>
      </c>
      <c r="BA56" s="15">
        <v>2</v>
      </c>
      <c r="BB56" s="15" t="s">
        <v>184</v>
      </c>
      <c r="BC56" s="15">
        <v>10</v>
      </c>
      <c r="BD56" s="58">
        <v>0.48</v>
      </c>
      <c r="BE56" s="15" t="s">
        <v>299</v>
      </c>
      <c r="BF56" s="15">
        <v>86</v>
      </c>
      <c r="BG56" s="15" t="s">
        <v>184</v>
      </c>
      <c r="BH56" s="15">
        <v>21</v>
      </c>
      <c r="BI56" s="63">
        <v>2.2000000000000002</v>
      </c>
      <c r="BJ56" s="15">
        <v>62</v>
      </c>
      <c r="BK56" s="15">
        <v>185</v>
      </c>
    </row>
    <row r="57" spans="1:63" s="11" customFormat="1" ht="15" customHeight="1">
      <c r="A57" s="15" t="s">
        <v>462</v>
      </c>
      <c r="B57" s="91" t="s">
        <v>589</v>
      </c>
      <c r="C57" s="15" t="s">
        <v>160</v>
      </c>
      <c r="D57" s="15">
        <v>14</v>
      </c>
      <c r="E57" s="43">
        <v>691796.79</v>
      </c>
      <c r="F57" s="43">
        <v>5676242.8600000003</v>
      </c>
      <c r="G57" s="63">
        <v>1.1000000000000001</v>
      </c>
      <c r="H57" s="63">
        <v>1.4</v>
      </c>
      <c r="I57" s="63" t="s">
        <v>49</v>
      </c>
      <c r="J57" s="41" t="s">
        <v>156</v>
      </c>
      <c r="K57" s="15" t="s">
        <v>54</v>
      </c>
      <c r="L57" s="26">
        <v>2023</v>
      </c>
      <c r="M57" s="63">
        <v>1.8</v>
      </c>
      <c r="N57" s="63">
        <v>14.5</v>
      </c>
      <c r="O57" s="15" t="s">
        <v>184</v>
      </c>
      <c r="P57" s="15">
        <v>668</v>
      </c>
      <c r="Q57" s="63">
        <v>1.4</v>
      </c>
      <c r="R57" s="63"/>
      <c r="S57" s="58">
        <v>3.36</v>
      </c>
      <c r="T57" s="15">
        <v>1</v>
      </c>
      <c r="U57" s="15">
        <v>49</v>
      </c>
      <c r="V57" s="15">
        <v>10</v>
      </c>
      <c r="W57" s="15">
        <v>56</v>
      </c>
      <c r="X57" s="15"/>
      <c r="Y57" s="15">
        <v>12</v>
      </c>
      <c r="Z57" s="63">
        <v>2.2999999999999998</v>
      </c>
      <c r="AA57" s="63">
        <v>1</v>
      </c>
      <c r="AB57" s="63">
        <v>1.1000000000000001</v>
      </c>
      <c r="AC57" s="58">
        <v>4.18</v>
      </c>
      <c r="AD57" s="15">
        <v>13</v>
      </c>
      <c r="AE57" s="15">
        <v>2</v>
      </c>
      <c r="AF57" s="15">
        <v>9</v>
      </c>
      <c r="AG57" s="15" t="s">
        <v>184</v>
      </c>
      <c r="AH57" s="58">
        <v>2.54</v>
      </c>
      <c r="AI57" s="15">
        <v>16</v>
      </c>
      <c r="AJ57" s="15">
        <v>16</v>
      </c>
      <c r="AK57" s="58">
        <v>1.28</v>
      </c>
      <c r="AL57" s="58">
        <v>0.05</v>
      </c>
      <c r="AM57" s="15">
        <v>3</v>
      </c>
      <c r="AN57" s="15">
        <v>3.32</v>
      </c>
      <c r="AO57" s="15">
        <v>8</v>
      </c>
      <c r="AP57" s="15">
        <v>20</v>
      </c>
      <c r="AQ57" s="15">
        <v>25</v>
      </c>
      <c r="AR57" s="58">
        <v>0.24</v>
      </c>
      <c r="AS57" s="15">
        <v>22</v>
      </c>
      <c r="AT57" s="15">
        <v>3</v>
      </c>
      <c r="AU57" s="15"/>
      <c r="AV57" s="15">
        <v>58</v>
      </c>
      <c r="AW57" s="15">
        <v>7</v>
      </c>
      <c r="AX57" s="15">
        <v>2</v>
      </c>
      <c r="AY57" s="15">
        <v>10</v>
      </c>
      <c r="AZ57" s="15">
        <v>415</v>
      </c>
      <c r="BA57" s="15">
        <v>1</v>
      </c>
      <c r="BB57" s="15" t="s">
        <v>184</v>
      </c>
      <c r="BC57" s="15">
        <v>6</v>
      </c>
      <c r="BD57" s="58">
        <v>0.5</v>
      </c>
      <c r="BE57" s="15" t="s">
        <v>299</v>
      </c>
      <c r="BF57" s="15">
        <v>73</v>
      </c>
      <c r="BG57" s="15" t="s">
        <v>184</v>
      </c>
      <c r="BH57" s="15">
        <v>13</v>
      </c>
      <c r="BI57" s="63">
        <v>1.5</v>
      </c>
      <c r="BJ57" s="15">
        <v>43</v>
      </c>
      <c r="BK57" s="15">
        <v>337</v>
      </c>
    </row>
    <row r="58" spans="1:63" s="11" customFormat="1" ht="15" customHeight="1">
      <c r="A58" s="15" t="s">
        <v>463</v>
      </c>
      <c r="B58" s="91" t="s">
        <v>660</v>
      </c>
      <c r="C58" s="15" t="s">
        <v>161</v>
      </c>
      <c r="D58" s="11">
        <v>14</v>
      </c>
      <c r="E58" s="21">
        <v>672224.53</v>
      </c>
      <c r="F58" s="21">
        <v>5710409.4100000001</v>
      </c>
      <c r="G58" s="20">
        <v>0.4</v>
      </c>
      <c r="H58" s="20">
        <v>0.6</v>
      </c>
      <c r="I58" s="11" t="s">
        <v>364</v>
      </c>
      <c r="J58" s="41" t="s">
        <v>156</v>
      </c>
      <c r="K58" s="15" t="s">
        <v>371</v>
      </c>
      <c r="L58" s="26">
        <v>2023</v>
      </c>
      <c r="M58" s="63">
        <v>1.6</v>
      </c>
      <c r="N58" s="63">
        <v>15</v>
      </c>
      <c r="O58" s="15" t="s">
        <v>184</v>
      </c>
      <c r="P58" s="15">
        <v>761</v>
      </c>
      <c r="Q58" s="63">
        <v>1.6</v>
      </c>
      <c r="R58" s="63"/>
      <c r="S58" s="58">
        <v>2.75</v>
      </c>
      <c r="T58" s="15">
        <v>1</v>
      </c>
      <c r="U58" s="15">
        <v>61</v>
      </c>
      <c r="V58" s="15">
        <v>9</v>
      </c>
      <c r="W58" s="15">
        <v>38</v>
      </c>
      <c r="X58" s="15"/>
      <c r="Y58" s="15">
        <v>14</v>
      </c>
      <c r="Z58" s="63">
        <v>2.5</v>
      </c>
      <c r="AA58" s="63">
        <v>1.2</v>
      </c>
      <c r="AB58" s="63">
        <v>1.2</v>
      </c>
      <c r="AC58" s="58">
        <v>4.21</v>
      </c>
      <c r="AD58" s="15">
        <v>15</v>
      </c>
      <c r="AE58" s="15">
        <v>2</v>
      </c>
      <c r="AF58" s="15">
        <v>9</v>
      </c>
      <c r="AG58" s="15" t="s">
        <v>184</v>
      </c>
      <c r="AH58" s="58">
        <v>2.7</v>
      </c>
      <c r="AI58" s="15">
        <v>24</v>
      </c>
      <c r="AJ58" s="15">
        <v>23</v>
      </c>
      <c r="AK58" s="58">
        <v>0.9</v>
      </c>
      <c r="AL58" s="58">
        <v>0.04</v>
      </c>
      <c r="AM58" s="15">
        <v>2</v>
      </c>
      <c r="AN58" s="15">
        <v>3.14</v>
      </c>
      <c r="AO58" s="15">
        <v>9</v>
      </c>
      <c r="AP58" s="15">
        <v>29</v>
      </c>
      <c r="AQ58" s="15">
        <v>18</v>
      </c>
      <c r="AR58" s="58">
        <v>0.49</v>
      </c>
      <c r="AS58" s="15">
        <v>29</v>
      </c>
      <c r="AT58" s="15">
        <v>5</v>
      </c>
      <c r="AU58" s="15"/>
      <c r="AV58" s="15">
        <v>153</v>
      </c>
      <c r="AW58" s="15">
        <v>6</v>
      </c>
      <c r="AX58" s="15">
        <v>3</v>
      </c>
      <c r="AY58" s="15">
        <v>8</v>
      </c>
      <c r="AZ58" s="15">
        <v>404</v>
      </c>
      <c r="BA58" s="15" t="s">
        <v>184</v>
      </c>
      <c r="BB58" s="15" t="s">
        <v>184</v>
      </c>
      <c r="BC58" s="15">
        <v>9</v>
      </c>
      <c r="BD58" s="58">
        <v>0.54</v>
      </c>
      <c r="BE58" s="15" t="s">
        <v>299</v>
      </c>
      <c r="BF58" s="15">
        <v>66</v>
      </c>
      <c r="BG58" s="15" t="s">
        <v>184</v>
      </c>
      <c r="BH58" s="15">
        <v>13</v>
      </c>
      <c r="BI58" s="63">
        <v>1.5</v>
      </c>
      <c r="BJ58" s="15">
        <v>64</v>
      </c>
      <c r="BK58" s="15">
        <v>332</v>
      </c>
    </row>
    <row r="59" spans="1:63" s="11" customFormat="1" ht="15" customHeight="1">
      <c r="A59" s="15" t="s">
        <v>464</v>
      </c>
      <c r="B59" s="91" t="s">
        <v>660</v>
      </c>
      <c r="C59" s="15" t="s">
        <v>162</v>
      </c>
      <c r="D59" s="11">
        <v>14</v>
      </c>
      <c r="E59" s="21">
        <v>669592.92000000004</v>
      </c>
      <c r="F59" s="21">
        <v>5714031.8499999996</v>
      </c>
      <c r="G59" s="20">
        <v>0.7</v>
      </c>
      <c r="H59" s="20">
        <v>1</v>
      </c>
      <c r="I59" s="63" t="s">
        <v>49</v>
      </c>
      <c r="J59" s="41" t="s">
        <v>156</v>
      </c>
      <c r="K59" s="15" t="s">
        <v>54</v>
      </c>
      <c r="L59" s="26">
        <v>2023</v>
      </c>
      <c r="M59" s="63">
        <v>1.5</v>
      </c>
      <c r="N59" s="63">
        <v>14.9</v>
      </c>
      <c r="O59" s="15">
        <v>1</v>
      </c>
      <c r="P59" s="15">
        <v>849</v>
      </c>
      <c r="Q59" s="63">
        <v>1.5</v>
      </c>
      <c r="R59" s="63"/>
      <c r="S59" s="58">
        <v>2.36</v>
      </c>
      <c r="T59" s="15">
        <v>1</v>
      </c>
      <c r="U59" s="15">
        <v>65</v>
      </c>
      <c r="V59" s="15">
        <v>5</v>
      </c>
      <c r="W59" s="15">
        <v>33</v>
      </c>
      <c r="X59" s="15"/>
      <c r="Y59" s="15">
        <v>14</v>
      </c>
      <c r="Z59" s="63">
        <v>2.2000000000000002</v>
      </c>
      <c r="AA59" s="63">
        <v>1.1000000000000001</v>
      </c>
      <c r="AB59" s="63">
        <v>1.1000000000000001</v>
      </c>
      <c r="AC59" s="58">
        <v>3.04</v>
      </c>
      <c r="AD59" s="15">
        <v>14</v>
      </c>
      <c r="AE59" s="15">
        <v>2</v>
      </c>
      <c r="AF59" s="15">
        <v>8</v>
      </c>
      <c r="AG59" s="15" t="s">
        <v>184</v>
      </c>
      <c r="AH59" s="58">
        <v>2.86</v>
      </c>
      <c r="AI59" s="15">
        <v>33</v>
      </c>
      <c r="AJ59" s="15">
        <v>17</v>
      </c>
      <c r="AK59" s="58">
        <v>0.92</v>
      </c>
      <c r="AL59" s="58">
        <v>0.04</v>
      </c>
      <c r="AM59" s="15">
        <v>2</v>
      </c>
      <c r="AN59" s="15">
        <v>3.14</v>
      </c>
      <c r="AO59" s="15">
        <v>9</v>
      </c>
      <c r="AP59" s="15">
        <v>32</v>
      </c>
      <c r="AQ59" s="15">
        <v>13</v>
      </c>
      <c r="AR59" s="58">
        <v>0.21</v>
      </c>
      <c r="AS59" s="15">
        <v>26</v>
      </c>
      <c r="AT59" s="15">
        <v>7</v>
      </c>
      <c r="AU59" s="15"/>
      <c r="AV59" s="15">
        <v>194</v>
      </c>
      <c r="AW59" s="15">
        <v>6</v>
      </c>
      <c r="AX59" s="15">
        <v>3</v>
      </c>
      <c r="AY59" s="15">
        <v>13</v>
      </c>
      <c r="AZ59" s="15">
        <v>410</v>
      </c>
      <c r="BA59" s="15" t="s">
        <v>184</v>
      </c>
      <c r="BB59" s="15" t="s">
        <v>184</v>
      </c>
      <c r="BC59" s="15">
        <v>11</v>
      </c>
      <c r="BD59" s="58">
        <v>0.54</v>
      </c>
      <c r="BE59" s="15">
        <v>10</v>
      </c>
      <c r="BF59" s="15">
        <v>57</v>
      </c>
      <c r="BG59" s="15" t="s">
        <v>184</v>
      </c>
      <c r="BH59" s="15">
        <v>11</v>
      </c>
      <c r="BI59" s="63">
        <v>1.2</v>
      </c>
      <c r="BJ59" s="15">
        <v>39</v>
      </c>
      <c r="BK59" s="15">
        <v>294</v>
      </c>
    </row>
    <row r="60" spans="1:63" s="11" customFormat="1" ht="15" customHeight="1">
      <c r="A60" s="15" t="s">
        <v>465</v>
      </c>
      <c r="B60" s="91" t="s">
        <v>589</v>
      </c>
      <c r="C60" s="15" t="s">
        <v>163</v>
      </c>
      <c r="D60" s="11">
        <v>14</v>
      </c>
      <c r="E60" s="21">
        <v>696438.7</v>
      </c>
      <c r="F60" s="21">
        <v>5671784.9900000002</v>
      </c>
      <c r="G60" s="20">
        <v>0.8</v>
      </c>
      <c r="H60" s="20">
        <v>0.9</v>
      </c>
      <c r="I60" s="63" t="s">
        <v>49</v>
      </c>
      <c r="J60" s="41" t="s">
        <v>156</v>
      </c>
      <c r="K60" s="15" t="s">
        <v>54</v>
      </c>
      <c r="L60" s="26">
        <v>2023</v>
      </c>
      <c r="M60" s="63">
        <v>1.6</v>
      </c>
      <c r="N60" s="63">
        <v>14.7</v>
      </c>
      <c r="O60" s="15">
        <v>8</v>
      </c>
      <c r="P60" s="15">
        <v>647</v>
      </c>
      <c r="Q60" s="63">
        <v>1.3</v>
      </c>
      <c r="R60" s="63"/>
      <c r="S60" s="58">
        <v>3.01</v>
      </c>
      <c r="T60" s="15" t="s">
        <v>184</v>
      </c>
      <c r="U60" s="15">
        <v>52</v>
      </c>
      <c r="V60" s="15">
        <v>13</v>
      </c>
      <c r="W60" s="15">
        <v>129</v>
      </c>
      <c r="X60" s="15"/>
      <c r="Y60" s="15">
        <v>20</v>
      </c>
      <c r="Z60" s="63">
        <v>1.8</v>
      </c>
      <c r="AA60" s="63">
        <v>0.7</v>
      </c>
      <c r="AB60" s="63">
        <v>1</v>
      </c>
      <c r="AC60" s="58">
        <v>4.13</v>
      </c>
      <c r="AD60" s="15">
        <v>12</v>
      </c>
      <c r="AE60" s="15">
        <v>2</v>
      </c>
      <c r="AF60" s="15">
        <v>8</v>
      </c>
      <c r="AG60" s="15" t="s">
        <v>184</v>
      </c>
      <c r="AH60" s="58">
        <v>2.5099999999999998</v>
      </c>
      <c r="AI60" s="15">
        <v>17</v>
      </c>
      <c r="AJ60" s="15">
        <v>18</v>
      </c>
      <c r="AK60" s="58">
        <v>2.12</v>
      </c>
      <c r="AL60" s="58">
        <v>0.05</v>
      </c>
      <c r="AM60" s="15" t="s">
        <v>184</v>
      </c>
      <c r="AN60" s="15">
        <v>3.34</v>
      </c>
      <c r="AO60" s="15">
        <v>5</v>
      </c>
      <c r="AP60" s="15">
        <v>17</v>
      </c>
      <c r="AQ60" s="15">
        <v>128</v>
      </c>
      <c r="AR60" s="58">
        <v>0.2</v>
      </c>
      <c r="AS60" s="15">
        <v>23</v>
      </c>
      <c r="AT60" s="15">
        <v>3</v>
      </c>
      <c r="AU60" s="15"/>
      <c r="AV60" s="15">
        <v>55</v>
      </c>
      <c r="AW60" s="15">
        <v>6</v>
      </c>
      <c r="AX60" s="15">
        <v>2</v>
      </c>
      <c r="AY60" s="15">
        <v>8</v>
      </c>
      <c r="AZ60" s="15">
        <v>390</v>
      </c>
      <c r="BA60" s="15" t="s">
        <v>184</v>
      </c>
      <c r="BB60" s="15" t="s">
        <v>184</v>
      </c>
      <c r="BC60" s="15">
        <v>6</v>
      </c>
      <c r="BD60" s="58">
        <v>0.45</v>
      </c>
      <c r="BE60" s="15" t="s">
        <v>299</v>
      </c>
      <c r="BF60" s="15">
        <v>62</v>
      </c>
      <c r="BG60" s="15" t="s">
        <v>184</v>
      </c>
      <c r="BH60" s="15">
        <v>10</v>
      </c>
      <c r="BI60" s="63">
        <v>1.2</v>
      </c>
      <c r="BJ60" s="15">
        <v>45</v>
      </c>
      <c r="BK60" s="15">
        <v>257</v>
      </c>
    </row>
    <row r="61" spans="1:63" s="11" customFormat="1" ht="15" customHeight="1">
      <c r="A61" s="15" t="s">
        <v>466</v>
      </c>
      <c r="B61" s="91" t="s">
        <v>589</v>
      </c>
      <c r="C61" s="15" t="s">
        <v>164</v>
      </c>
      <c r="D61" s="11">
        <v>14</v>
      </c>
      <c r="E61" s="21">
        <v>694127.74</v>
      </c>
      <c r="F61" s="21">
        <v>5674345.9000000004</v>
      </c>
      <c r="G61" s="20">
        <v>0.4</v>
      </c>
      <c r="H61" s="20">
        <v>0.5</v>
      </c>
      <c r="I61" s="11" t="s">
        <v>374</v>
      </c>
      <c r="J61" s="41" t="s">
        <v>156</v>
      </c>
      <c r="K61" s="15" t="s">
        <v>54</v>
      </c>
      <c r="L61" s="26">
        <v>2023</v>
      </c>
      <c r="M61" s="63">
        <v>2.2000000000000002</v>
      </c>
      <c r="N61" s="63">
        <v>15.5</v>
      </c>
      <c r="O61" s="15" t="s">
        <v>184</v>
      </c>
      <c r="P61" s="15">
        <v>644</v>
      </c>
      <c r="Q61" s="63">
        <v>1.8</v>
      </c>
      <c r="R61" s="63"/>
      <c r="S61" s="58">
        <v>2.4900000000000002</v>
      </c>
      <c r="T61" s="15">
        <v>1</v>
      </c>
      <c r="U61" s="15">
        <v>87</v>
      </c>
      <c r="V61" s="15">
        <v>11</v>
      </c>
      <c r="W61" s="15">
        <v>109</v>
      </c>
      <c r="X61" s="15"/>
      <c r="Y61" s="15">
        <v>47</v>
      </c>
      <c r="Z61" s="63">
        <v>4</v>
      </c>
      <c r="AA61" s="63">
        <v>1.7</v>
      </c>
      <c r="AB61" s="63">
        <v>1.6</v>
      </c>
      <c r="AC61" s="58">
        <v>5.16</v>
      </c>
      <c r="AD61" s="15">
        <v>14</v>
      </c>
      <c r="AE61" s="15">
        <v>4</v>
      </c>
      <c r="AF61" s="15">
        <v>7</v>
      </c>
      <c r="AG61" s="15" t="s">
        <v>184</v>
      </c>
      <c r="AH61" s="58">
        <v>2.54</v>
      </c>
      <c r="AI61" s="15">
        <v>52</v>
      </c>
      <c r="AJ61" s="15">
        <v>37</v>
      </c>
      <c r="AK61" s="58">
        <v>2.56</v>
      </c>
      <c r="AL61" s="58">
        <v>0.05</v>
      </c>
      <c r="AM61" s="15">
        <v>3</v>
      </c>
      <c r="AN61" s="15">
        <v>2.67</v>
      </c>
      <c r="AO61" s="15">
        <v>8</v>
      </c>
      <c r="AP61" s="15">
        <v>50</v>
      </c>
      <c r="AQ61" s="15">
        <v>118</v>
      </c>
      <c r="AR61" s="58">
        <v>0.18</v>
      </c>
      <c r="AS61" s="15">
        <v>25</v>
      </c>
      <c r="AT61" s="15">
        <v>10</v>
      </c>
      <c r="AU61" s="15"/>
      <c r="AV61" s="15">
        <v>41</v>
      </c>
      <c r="AW61" s="15">
        <v>9</v>
      </c>
      <c r="AX61" s="15">
        <v>6</v>
      </c>
      <c r="AY61" s="15">
        <v>8</v>
      </c>
      <c r="AZ61" s="15">
        <v>327</v>
      </c>
      <c r="BA61" s="15" t="s">
        <v>184</v>
      </c>
      <c r="BB61" s="15" t="s">
        <v>184</v>
      </c>
      <c r="BC61" s="15">
        <v>9</v>
      </c>
      <c r="BD61" s="58">
        <v>0.5</v>
      </c>
      <c r="BE61" s="15" t="s">
        <v>299</v>
      </c>
      <c r="BF61" s="15">
        <v>93</v>
      </c>
      <c r="BG61" s="15" t="s">
        <v>184</v>
      </c>
      <c r="BH61" s="15">
        <v>20</v>
      </c>
      <c r="BI61" s="63">
        <v>2.1</v>
      </c>
      <c r="BJ61" s="15">
        <v>75</v>
      </c>
      <c r="BK61" s="15">
        <v>223</v>
      </c>
    </row>
    <row r="62" spans="1:63" s="11" customFormat="1" ht="15" customHeight="1">
      <c r="A62" s="15" t="s">
        <v>467</v>
      </c>
      <c r="B62" s="91" t="s">
        <v>662</v>
      </c>
      <c r="C62" s="15" t="s">
        <v>165</v>
      </c>
      <c r="D62" s="11">
        <v>14</v>
      </c>
      <c r="E62" s="21">
        <v>666403.09</v>
      </c>
      <c r="F62" s="21">
        <v>5718699.96</v>
      </c>
      <c r="G62" s="20">
        <v>0.9</v>
      </c>
      <c r="H62" s="20">
        <v>1</v>
      </c>
      <c r="I62" s="11" t="s">
        <v>364</v>
      </c>
      <c r="J62" s="41" t="s">
        <v>156</v>
      </c>
      <c r="K62" s="26" t="s">
        <v>372</v>
      </c>
      <c r="L62" s="26">
        <v>2023</v>
      </c>
      <c r="M62" s="63">
        <v>1.5</v>
      </c>
      <c r="N62" s="63">
        <v>15.3</v>
      </c>
      <c r="O62" s="15" t="s">
        <v>184</v>
      </c>
      <c r="P62" s="15">
        <v>866</v>
      </c>
      <c r="Q62" s="63">
        <v>1.6</v>
      </c>
      <c r="R62" s="63"/>
      <c r="S62" s="58">
        <v>2.4700000000000002</v>
      </c>
      <c r="T62" s="15">
        <v>1</v>
      </c>
      <c r="U62" s="15">
        <v>84</v>
      </c>
      <c r="V62" s="15">
        <v>8</v>
      </c>
      <c r="W62" s="15">
        <v>35</v>
      </c>
      <c r="X62" s="15"/>
      <c r="Y62" s="15">
        <v>28</v>
      </c>
      <c r="Z62" s="63">
        <v>2.4</v>
      </c>
      <c r="AA62" s="63">
        <v>1.1000000000000001</v>
      </c>
      <c r="AB62" s="63">
        <v>1.2</v>
      </c>
      <c r="AC62" s="58">
        <v>3.62</v>
      </c>
      <c r="AD62" s="15">
        <v>15</v>
      </c>
      <c r="AE62" s="15">
        <v>3</v>
      </c>
      <c r="AF62" s="15">
        <v>7</v>
      </c>
      <c r="AG62" s="15" t="s">
        <v>184</v>
      </c>
      <c r="AH62" s="58">
        <v>3.09</v>
      </c>
      <c r="AI62" s="15">
        <v>33</v>
      </c>
      <c r="AJ62" s="15">
        <v>22</v>
      </c>
      <c r="AK62" s="58">
        <v>1.07</v>
      </c>
      <c r="AL62" s="58">
        <v>0.04</v>
      </c>
      <c r="AM62" s="15">
        <v>3</v>
      </c>
      <c r="AN62" s="15">
        <v>3.22</v>
      </c>
      <c r="AO62" s="15">
        <v>8</v>
      </c>
      <c r="AP62" s="15">
        <v>37</v>
      </c>
      <c r="AQ62" s="15">
        <v>16</v>
      </c>
      <c r="AR62" s="58">
        <v>0.28999999999999998</v>
      </c>
      <c r="AS62" s="15">
        <v>26</v>
      </c>
      <c r="AT62" s="15">
        <v>8</v>
      </c>
      <c r="AU62" s="15"/>
      <c r="AV62" s="15">
        <v>81</v>
      </c>
      <c r="AW62" s="15">
        <v>6</v>
      </c>
      <c r="AX62" s="15">
        <v>4</v>
      </c>
      <c r="AY62" s="15">
        <v>9</v>
      </c>
      <c r="AZ62" s="15">
        <v>417</v>
      </c>
      <c r="BA62" s="15">
        <v>2</v>
      </c>
      <c r="BB62" s="15" t="s">
        <v>184</v>
      </c>
      <c r="BC62" s="15">
        <v>11</v>
      </c>
      <c r="BD62" s="58">
        <v>0.54</v>
      </c>
      <c r="BE62" s="15" t="s">
        <v>299</v>
      </c>
      <c r="BF62" s="15">
        <v>56</v>
      </c>
      <c r="BG62" s="15" t="s">
        <v>184</v>
      </c>
      <c r="BH62" s="15">
        <v>12</v>
      </c>
      <c r="BI62" s="63">
        <v>1.4</v>
      </c>
      <c r="BJ62" s="15">
        <v>51</v>
      </c>
      <c r="BK62" s="15">
        <v>259</v>
      </c>
    </row>
    <row r="63" spans="1:63" s="11" customFormat="1" ht="15" customHeight="1">
      <c r="A63" s="15" t="s">
        <v>468</v>
      </c>
      <c r="B63" s="91" t="s">
        <v>589</v>
      </c>
      <c r="C63" s="15" t="s">
        <v>166</v>
      </c>
      <c r="D63" s="11">
        <v>14</v>
      </c>
      <c r="E63" s="21">
        <v>665270.41</v>
      </c>
      <c r="F63" s="21">
        <v>5720247.9299999997</v>
      </c>
      <c r="G63" s="20">
        <v>0.05</v>
      </c>
      <c r="H63" s="20">
        <v>0.15</v>
      </c>
      <c r="I63" s="11" t="s">
        <v>365</v>
      </c>
      <c r="J63" s="41" t="s">
        <v>156</v>
      </c>
      <c r="K63" s="15" t="s">
        <v>373</v>
      </c>
      <c r="L63" s="26">
        <v>2023</v>
      </c>
      <c r="M63" s="63">
        <v>1.2</v>
      </c>
      <c r="N63" s="63">
        <v>15.2</v>
      </c>
      <c r="O63" s="15">
        <v>8</v>
      </c>
      <c r="P63" s="15">
        <v>848</v>
      </c>
      <c r="Q63" s="63">
        <v>1.5</v>
      </c>
      <c r="R63" s="63"/>
      <c r="S63" s="58">
        <v>2.54</v>
      </c>
      <c r="T63" s="15">
        <v>1</v>
      </c>
      <c r="U63" s="15">
        <v>64</v>
      </c>
      <c r="V63" s="15">
        <v>3</v>
      </c>
      <c r="W63" s="15">
        <v>37</v>
      </c>
      <c r="X63" s="15"/>
      <c r="Y63" s="15">
        <v>10</v>
      </c>
      <c r="Z63" s="63">
        <v>2.1</v>
      </c>
      <c r="AA63" s="63">
        <v>1.1000000000000001</v>
      </c>
      <c r="AB63" s="63">
        <v>1.1000000000000001</v>
      </c>
      <c r="AC63" s="58">
        <v>2.73</v>
      </c>
      <c r="AD63" s="15">
        <v>15</v>
      </c>
      <c r="AE63" s="15">
        <v>2</v>
      </c>
      <c r="AF63" s="15">
        <v>9</v>
      </c>
      <c r="AG63" s="15" t="s">
        <v>184</v>
      </c>
      <c r="AH63" s="58">
        <v>2.81</v>
      </c>
      <c r="AI63" s="15">
        <v>34</v>
      </c>
      <c r="AJ63" s="15">
        <v>11</v>
      </c>
      <c r="AK63" s="58">
        <v>0.86</v>
      </c>
      <c r="AL63" s="58">
        <v>0.04</v>
      </c>
      <c r="AM63" s="15">
        <v>3</v>
      </c>
      <c r="AN63" s="15">
        <v>3.29</v>
      </c>
      <c r="AO63" s="15">
        <v>9</v>
      </c>
      <c r="AP63" s="15">
        <v>31</v>
      </c>
      <c r="AQ63" s="15">
        <v>11</v>
      </c>
      <c r="AR63" s="58">
        <v>0.19</v>
      </c>
      <c r="AS63" s="15">
        <v>21</v>
      </c>
      <c r="AT63" s="15">
        <v>7</v>
      </c>
      <c r="AU63" s="15"/>
      <c r="AV63" s="15">
        <v>300</v>
      </c>
      <c r="AW63" s="15">
        <v>6</v>
      </c>
      <c r="AX63" s="15">
        <v>3</v>
      </c>
      <c r="AY63" s="15">
        <v>5</v>
      </c>
      <c r="AZ63" s="15">
        <v>432</v>
      </c>
      <c r="BA63" s="15" t="s">
        <v>184</v>
      </c>
      <c r="BB63" s="15" t="s">
        <v>184</v>
      </c>
      <c r="BC63" s="15">
        <v>10</v>
      </c>
      <c r="BD63" s="58">
        <v>0.53</v>
      </c>
      <c r="BE63" s="15">
        <v>2</v>
      </c>
      <c r="BF63" s="15">
        <v>60</v>
      </c>
      <c r="BG63" s="15" t="s">
        <v>184</v>
      </c>
      <c r="BH63" s="15">
        <v>11</v>
      </c>
      <c r="BI63" s="63">
        <v>1.3</v>
      </c>
      <c r="BJ63" s="15">
        <v>34</v>
      </c>
      <c r="BK63" s="15">
        <v>371</v>
      </c>
    </row>
    <row r="64" spans="1:63" s="11" customFormat="1" ht="15" customHeight="1">
      <c r="A64" s="15" t="s">
        <v>469</v>
      </c>
      <c r="B64" s="91" t="s">
        <v>589</v>
      </c>
      <c r="C64" s="15" t="s">
        <v>167</v>
      </c>
      <c r="D64" s="11">
        <v>14</v>
      </c>
      <c r="E64" s="21">
        <v>663149.79</v>
      </c>
      <c r="F64" s="21">
        <v>5722609.5499999998</v>
      </c>
      <c r="G64" s="20">
        <v>0.1</v>
      </c>
      <c r="H64" s="20">
        <v>0.25</v>
      </c>
      <c r="I64" s="11" t="s">
        <v>366</v>
      </c>
      <c r="J64" s="41" t="s">
        <v>156</v>
      </c>
      <c r="K64" s="15" t="s">
        <v>54</v>
      </c>
      <c r="L64" s="26">
        <v>2023</v>
      </c>
      <c r="M64" s="63">
        <v>2.6</v>
      </c>
      <c r="N64" s="63">
        <v>15.5</v>
      </c>
      <c r="O64" s="15" t="s">
        <v>184</v>
      </c>
      <c r="P64" s="15">
        <v>846</v>
      </c>
      <c r="Q64" s="63">
        <v>1.7</v>
      </c>
      <c r="R64" s="63"/>
      <c r="S64" s="58">
        <v>2.5099999999999998</v>
      </c>
      <c r="T64" s="15">
        <v>1</v>
      </c>
      <c r="U64" s="15">
        <v>120</v>
      </c>
      <c r="V64" s="15">
        <v>13</v>
      </c>
      <c r="W64" s="15">
        <v>53</v>
      </c>
      <c r="X64" s="15"/>
      <c r="Y64" s="15">
        <v>45</v>
      </c>
      <c r="Z64" s="63">
        <v>4</v>
      </c>
      <c r="AA64" s="63">
        <v>1.9</v>
      </c>
      <c r="AB64" s="63">
        <v>1.8</v>
      </c>
      <c r="AC64" s="58">
        <v>5.5</v>
      </c>
      <c r="AD64" s="15">
        <v>16</v>
      </c>
      <c r="AE64" s="15">
        <v>4</v>
      </c>
      <c r="AF64" s="15">
        <v>7</v>
      </c>
      <c r="AG64" s="15" t="s">
        <v>184</v>
      </c>
      <c r="AH64" s="58">
        <v>3.2</v>
      </c>
      <c r="AI64" s="15">
        <v>90</v>
      </c>
      <c r="AJ64" s="15">
        <v>44</v>
      </c>
      <c r="AK64" s="58">
        <v>2.31</v>
      </c>
      <c r="AL64" s="58">
        <v>7.0000000000000007E-2</v>
      </c>
      <c r="AM64" s="15">
        <v>2</v>
      </c>
      <c r="AN64" s="15">
        <v>2.68</v>
      </c>
      <c r="AO64" s="15">
        <v>10</v>
      </c>
      <c r="AP64" s="15">
        <v>65</v>
      </c>
      <c r="AQ64" s="15">
        <v>33</v>
      </c>
      <c r="AR64" s="58">
        <v>0.24</v>
      </c>
      <c r="AS64" s="15">
        <v>27</v>
      </c>
      <c r="AT64" s="15">
        <v>15</v>
      </c>
      <c r="AU64" s="15"/>
      <c r="AV64" s="15">
        <v>60</v>
      </c>
      <c r="AW64" s="15">
        <v>9</v>
      </c>
      <c r="AX64" s="15">
        <v>7</v>
      </c>
      <c r="AY64" s="15">
        <v>4</v>
      </c>
      <c r="AZ64" s="15">
        <v>343</v>
      </c>
      <c r="BA64" s="15" t="s">
        <v>184</v>
      </c>
      <c r="BB64" s="15" t="s">
        <v>184</v>
      </c>
      <c r="BC64" s="15">
        <v>16</v>
      </c>
      <c r="BD64" s="58">
        <v>0.69</v>
      </c>
      <c r="BE64" s="15" t="s">
        <v>299</v>
      </c>
      <c r="BF64" s="15">
        <v>79</v>
      </c>
      <c r="BG64" s="15" t="s">
        <v>184</v>
      </c>
      <c r="BH64" s="15">
        <v>21</v>
      </c>
      <c r="BI64" s="63">
        <v>1.8</v>
      </c>
      <c r="BJ64" s="15">
        <v>104</v>
      </c>
      <c r="BK64" s="15">
        <v>210</v>
      </c>
    </row>
    <row r="65" spans="1:63" s="11" customFormat="1" ht="15" customHeight="1">
      <c r="A65" s="15" t="s">
        <v>470</v>
      </c>
      <c r="B65" s="91" t="s">
        <v>589</v>
      </c>
      <c r="C65" s="15" t="s">
        <v>168</v>
      </c>
      <c r="D65" s="11">
        <v>14</v>
      </c>
      <c r="E65" s="21">
        <v>659400.06999999995</v>
      </c>
      <c r="F65" s="21">
        <v>5748941.6500000004</v>
      </c>
      <c r="G65" s="20">
        <v>0.3</v>
      </c>
      <c r="H65" s="20">
        <v>0.5</v>
      </c>
      <c r="I65" s="11" t="s">
        <v>367</v>
      </c>
      <c r="J65" s="41" t="s">
        <v>156</v>
      </c>
      <c r="K65" s="15" t="s">
        <v>54</v>
      </c>
      <c r="L65" s="26">
        <v>2023</v>
      </c>
      <c r="M65" s="63">
        <v>2.4</v>
      </c>
      <c r="N65" s="63">
        <v>16</v>
      </c>
      <c r="O65" s="15" t="s">
        <v>184</v>
      </c>
      <c r="P65" s="15">
        <v>765</v>
      </c>
      <c r="Q65" s="63">
        <v>1.7</v>
      </c>
      <c r="R65" s="63"/>
      <c r="S65" s="58">
        <v>2.87</v>
      </c>
      <c r="T65" s="15" t="s">
        <v>184</v>
      </c>
      <c r="U65" s="15">
        <v>88</v>
      </c>
      <c r="V65" s="15">
        <v>13</v>
      </c>
      <c r="W65" s="15">
        <v>94</v>
      </c>
      <c r="X65" s="15"/>
      <c r="Y65" s="15">
        <v>37</v>
      </c>
      <c r="Z65" s="63">
        <v>5.5</v>
      </c>
      <c r="AA65" s="63">
        <v>2.2999999999999998</v>
      </c>
      <c r="AB65" s="63">
        <v>2.2000000000000002</v>
      </c>
      <c r="AC65" s="58">
        <v>6.05</v>
      </c>
      <c r="AD65" s="15">
        <v>17</v>
      </c>
      <c r="AE65" s="15">
        <v>5</v>
      </c>
      <c r="AF65" s="15">
        <v>7</v>
      </c>
      <c r="AG65" s="15" t="s">
        <v>184</v>
      </c>
      <c r="AH65" s="58">
        <v>2.98</v>
      </c>
      <c r="AI65" s="15">
        <v>83</v>
      </c>
      <c r="AJ65" s="15">
        <v>50</v>
      </c>
      <c r="AK65" s="58">
        <v>2.12</v>
      </c>
      <c r="AL65" s="58">
        <v>0.06</v>
      </c>
      <c r="AM65" s="15">
        <v>3</v>
      </c>
      <c r="AN65" s="15">
        <v>2.69</v>
      </c>
      <c r="AO65" s="15">
        <v>11</v>
      </c>
      <c r="AP65" s="15">
        <v>76</v>
      </c>
      <c r="AQ65" s="15">
        <v>47</v>
      </c>
      <c r="AR65" s="58">
        <v>0.21</v>
      </c>
      <c r="AS65" s="15">
        <v>26</v>
      </c>
      <c r="AT65" s="15">
        <v>17</v>
      </c>
      <c r="AU65" s="15"/>
      <c r="AV65" s="15">
        <v>75</v>
      </c>
      <c r="AW65" s="15">
        <v>10</v>
      </c>
      <c r="AX65" s="15">
        <v>9</v>
      </c>
      <c r="AY65" s="15">
        <v>6</v>
      </c>
      <c r="AZ65" s="15">
        <v>304</v>
      </c>
      <c r="BA65" s="15" t="s">
        <v>184</v>
      </c>
      <c r="BB65" s="15" t="s">
        <v>184</v>
      </c>
      <c r="BC65" s="15">
        <v>24</v>
      </c>
      <c r="BD65" s="58">
        <v>0.61</v>
      </c>
      <c r="BE65" s="15" t="s">
        <v>299</v>
      </c>
      <c r="BF65" s="15">
        <v>83</v>
      </c>
      <c r="BG65" s="15" t="s">
        <v>184</v>
      </c>
      <c r="BH65" s="15">
        <v>26</v>
      </c>
      <c r="BI65" s="63">
        <v>2.8</v>
      </c>
      <c r="BJ65" s="15">
        <v>85</v>
      </c>
      <c r="BK65" s="15">
        <v>226</v>
      </c>
    </row>
    <row r="66" spans="1:63" s="11" customFormat="1" ht="15" customHeight="1">
      <c r="A66" s="15" t="s">
        <v>470</v>
      </c>
      <c r="B66" s="91" t="s">
        <v>589</v>
      </c>
      <c r="C66" s="15" t="s">
        <v>169</v>
      </c>
      <c r="D66" s="11">
        <v>14</v>
      </c>
      <c r="E66" s="21">
        <v>659400.06999999995</v>
      </c>
      <c r="F66" s="21">
        <v>5748941.6500000004</v>
      </c>
      <c r="G66" s="20">
        <v>1.7</v>
      </c>
      <c r="H66" s="20">
        <v>2</v>
      </c>
      <c r="I66" s="11" t="s">
        <v>368</v>
      </c>
      <c r="J66" s="41" t="s">
        <v>156</v>
      </c>
      <c r="K66" s="15" t="s">
        <v>54</v>
      </c>
      <c r="L66" s="26">
        <v>2023</v>
      </c>
      <c r="M66" s="63">
        <v>1.9</v>
      </c>
      <c r="N66" s="63">
        <v>15.4</v>
      </c>
      <c r="O66" s="15" t="s">
        <v>184</v>
      </c>
      <c r="P66" s="15">
        <v>795</v>
      </c>
      <c r="Q66" s="63">
        <v>1.5</v>
      </c>
      <c r="R66" s="63"/>
      <c r="S66" s="58">
        <v>4.51</v>
      </c>
      <c r="T66" s="15">
        <v>1</v>
      </c>
      <c r="U66" s="15">
        <v>94</v>
      </c>
      <c r="V66" s="15">
        <v>16</v>
      </c>
      <c r="W66" s="15">
        <v>73</v>
      </c>
      <c r="X66" s="15"/>
      <c r="Y66" s="15">
        <v>42</v>
      </c>
      <c r="Z66" s="63">
        <v>3.1</v>
      </c>
      <c r="AA66" s="63">
        <v>1.2</v>
      </c>
      <c r="AB66" s="63">
        <v>1.4</v>
      </c>
      <c r="AC66" s="58">
        <v>4.9000000000000004</v>
      </c>
      <c r="AD66" s="15">
        <v>16</v>
      </c>
      <c r="AE66" s="15">
        <v>3</v>
      </c>
      <c r="AF66" s="15">
        <v>7</v>
      </c>
      <c r="AG66" s="15" t="s">
        <v>184</v>
      </c>
      <c r="AH66" s="58">
        <v>3.71</v>
      </c>
      <c r="AI66" s="15">
        <v>54</v>
      </c>
      <c r="AJ66" s="15">
        <v>51</v>
      </c>
      <c r="AK66" s="58">
        <v>2.73</v>
      </c>
      <c r="AL66" s="58">
        <v>0.08</v>
      </c>
      <c r="AM66" s="15">
        <v>2</v>
      </c>
      <c r="AN66" s="15">
        <v>3.01</v>
      </c>
      <c r="AO66" s="15">
        <v>10</v>
      </c>
      <c r="AP66" s="15">
        <v>43</v>
      </c>
      <c r="AQ66" s="15">
        <v>54</v>
      </c>
      <c r="AR66" s="58">
        <v>0.23</v>
      </c>
      <c r="AS66" s="15">
        <v>29</v>
      </c>
      <c r="AT66" s="15">
        <v>9</v>
      </c>
      <c r="AU66" s="15"/>
      <c r="AV66" s="15">
        <v>43</v>
      </c>
      <c r="AW66" s="15">
        <v>8</v>
      </c>
      <c r="AX66" s="15">
        <v>4</v>
      </c>
      <c r="AY66" s="15">
        <v>9</v>
      </c>
      <c r="AZ66" s="15">
        <v>326</v>
      </c>
      <c r="BA66" s="15" t="s">
        <v>184</v>
      </c>
      <c r="BB66" s="15" t="s">
        <v>184</v>
      </c>
      <c r="BC66" s="15">
        <v>18</v>
      </c>
      <c r="BD66" s="58">
        <v>0.6</v>
      </c>
      <c r="BE66" s="15" t="s">
        <v>299</v>
      </c>
      <c r="BF66" s="15">
        <v>75</v>
      </c>
      <c r="BG66" s="15" t="s">
        <v>184</v>
      </c>
      <c r="BH66" s="15">
        <v>17</v>
      </c>
      <c r="BI66" s="63">
        <v>1.7</v>
      </c>
      <c r="BJ66" s="15">
        <v>104</v>
      </c>
      <c r="BK66" s="15">
        <v>209</v>
      </c>
    </row>
    <row r="67" spans="1:63" s="11" customFormat="1" ht="15" customHeight="1">
      <c r="A67" s="15" t="s">
        <v>471</v>
      </c>
      <c r="B67" s="91" t="s">
        <v>660</v>
      </c>
      <c r="C67" s="15" t="s">
        <v>170</v>
      </c>
      <c r="D67" s="11">
        <v>14</v>
      </c>
      <c r="E67" s="21">
        <v>663990.63</v>
      </c>
      <c r="F67" s="21">
        <v>5731855.0599999996</v>
      </c>
      <c r="G67" s="20">
        <v>1.2</v>
      </c>
      <c r="H67" s="20">
        <v>1.35</v>
      </c>
      <c r="I67" s="11" t="s">
        <v>49</v>
      </c>
      <c r="J67" s="41" t="s">
        <v>156</v>
      </c>
      <c r="K67" s="15" t="s">
        <v>54</v>
      </c>
      <c r="L67" s="26">
        <v>2023</v>
      </c>
      <c r="M67" s="63">
        <v>1.8</v>
      </c>
      <c r="N67" s="63">
        <v>15.6</v>
      </c>
      <c r="O67" s="15" t="s">
        <v>184</v>
      </c>
      <c r="P67" s="15">
        <v>855</v>
      </c>
      <c r="Q67" s="63">
        <v>1.6</v>
      </c>
      <c r="R67" s="63"/>
      <c r="S67" s="58">
        <v>3.06</v>
      </c>
      <c r="T67" s="15">
        <v>1</v>
      </c>
      <c r="U67" s="15">
        <v>102</v>
      </c>
      <c r="V67" s="15">
        <v>10</v>
      </c>
      <c r="W67" s="15">
        <v>61</v>
      </c>
      <c r="X67" s="15"/>
      <c r="Y67" s="15">
        <v>40</v>
      </c>
      <c r="Z67" s="63">
        <v>3.9</v>
      </c>
      <c r="AA67" s="63">
        <v>1.7</v>
      </c>
      <c r="AB67" s="63">
        <v>1.6</v>
      </c>
      <c r="AC67" s="58">
        <v>4.5</v>
      </c>
      <c r="AD67" s="15">
        <v>14</v>
      </c>
      <c r="AE67" s="15">
        <v>4</v>
      </c>
      <c r="AF67" s="15">
        <v>6</v>
      </c>
      <c r="AG67" s="15" t="s">
        <v>184</v>
      </c>
      <c r="AH67" s="58">
        <v>3</v>
      </c>
      <c r="AI67" s="15">
        <v>69</v>
      </c>
      <c r="AJ67" s="15">
        <v>27</v>
      </c>
      <c r="AK67" s="58">
        <v>1.56</v>
      </c>
      <c r="AL67" s="58">
        <v>0.05</v>
      </c>
      <c r="AM67" s="15">
        <v>2</v>
      </c>
      <c r="AN67" s="15">
        <v>3.33</v>
      </c>
      <c r="AO67" s="15">
        <v>9</v>
      </c>
      <c r="AP67" s="15">
        <v>61</v>
      </c>
      <c r="AQ67" s="15">
        <v>28</v>
      </c>
      <c r="AR67" s="58">
        <v>0.28000000000000003</v>
      </c>
      <c r="AS67" s="15">
        <v>24</v>
      </c>
      <c r="AT67" s="15">
        <v>13</v>
      </c>
      <c r="AU67" s="15"/>
      <c r="AV67" s="15">
        <v>51</v>
      </c>
      <c r="AW67" s="15">
        <v>8</v>
      </c>
      <c r="AX67" s="15">
        <v>6</v>
      </c>
      <c r="AY67" s="15">
        <v>4</v>
      </c>
      <c r="AZ67" s="15">
        <v>419</v>
      </c>
      <c r="BA67" s="15" t="s">
        <v>184</v>
      </c>
      <c r="BB67" s="15" t="s">
        <v>184</v>
      </c>
      <c r="BC67" s="15">
        <v>14</v>
      </c>
      <c r="BD67" s="58">
        <v>0.56999999999999995</v>
      </c>
      <c r="BE67" s="15" t="s">
        <v>299</v>
      </c>
      <c r="BF67" s="15">
        <v>79</v>
      </c>
      <c r="BG67" s="15" t="s">
        <v>184</v>
      </c>
      <c r="BH67" s="15">
        <v>20</v>
      </c>
      <c r="BI67" s="63">
        <v>2</v>
      </c>
      <c r="BJ67" s="15">
        <v>67</v>
      </c>
      <c r="BK67" s="15">
        <v>255</v>
      </c>
    </row>
    <row r="68" spans="1:63" s="11" customFormat="1" ht="15" customHeight="1">
      <c r="A68" s="15" t="s">
        <v>472</v>
      </c>
      <c r="B68" s="91" t="s">
        <v>660</v>
      </c>
      <c r="C68" s="15" t="s">
        <v>171</v>
      </c>
      <c r="D68" s="11">
        <v>14</v>
      </c>
      <c r="E68" s="21">
        <v>677080.95</v>
      </c>
      <c r="F68" s="21">
        <v>5700499.5700000003</v>
      </c>
      <c r="G68" s="20">
        <v>0.7</v>
      </c>
      <c r="H68" s="20">
        <v>0.8</v>
      </c>
      <c r="I68" s="11" t="s">
        <v>369</v>
      </c>
      <c r="J68" s="41" t="s">
        <v>156</v>
      </c>
      <c r="K68" s="15" t="s">
        <v>54</v>
      </c>
      <c r="L68" s="26">
        <v>2023</v>
      </c>
      <c r="M68" s="63">
        <v>1.5</v>
      </c>
      <c r="N68" s="63">
        <v>14.4</v>
      </c>
      <c r="O68" s="15">
        <v>14</v>
      </c>
      <c r="P68" s="15">
        <v>740</v>
      </c>
      <c r="Q68" s="63">
        <v>1.4</v>
      </c>
      <c r="R68" s="63"/>
      <c r="S68" s="58">
        <v>2.98</v>
      </c>
      <c r="T68" s="15">
        <v>1</v>
      </c>
      <c r="U68" s="15">
        <v>45</v>
      </c>
      <c r="V68" s="15">
        <v>7</v>
      </c>
      <c r="W68" s="15">
        <v>43</v>
      </c>
      <c r="X68" s="15"/>
      <c r="Y68" s="15">
        <v>8</v>
      </c>
      <c r="Z68" s="63">
        <v>2</v>
      </c>
      <c r="AA68" s="63">
        <v>1.2</v>
      </c>
      <c r="AB68" s="63">
        <v>0.9</v>
      </c>
      <c r="AC68" s="58">
        <v>3.01</v>
      </c>
      <c r="AD68" s="15">
        <v>13</v>
      </c>
      <c r="AE68" s="15">
        <v>2</v>
      </c>
      <c r="AF68" s="15">
        <v>6</v>
      </c>
      <c r="AG68" s="15" t="s">
        <v>184</v>
      </c>
      <c r="AH68" s="58">
        <v>2.85</v>
      </c>
      <c r="AI68" s="15">
        <v>22</v>
      </c>
      <c r="AJ68" s="15">
        <v>15</v>
      </c>
      <c r="AK68" s="58">
        <v>1.04</v>
      </c>
      <c r="AL68" s="58">
        <v>0.04</v>
      </c>
      <c r="AM68" s="15">
        <v>3</v>
      </c>
      <c r="AN68" s="15">
        <v>3.48</v>
      </c>
      <c r="AO68" s="15">
        <v>5</v>
      </c>
      <c r="AP68" s="15">
        <v>20</v>
      </c>
      <c r="AQ68" s="15">
        <v>17</v>
      </c>
      <c r="AR68" s="58">
        <v>0.19</v>
      </c>
      <c r="AS68" s="15">
        <v>23</v>
      </c>
      <c r="AT68" s="15">
        <v>4</v>
      </c>
      <c r="AU68" s="15"/>
      <c r="AV68" s="15">
        <v>34</v>
      </c>
      <c r="AW68" s="15">
        <v>6</v>
      </c>
      <c r="AX68" s="15">
        <v>2</v>
      </c>
      <c r="AY68" s="15">
        <v>5</v>
      </c>
      <c r="AZ68" s="15">
        <v>407</v>
      </c>
      <c r="BA68" s="15" t="s">
        <v>184</v>
      </c>
      <c r="BB68" s="15" t="s">
        <v>184</v>
      </c>
      <c r="BC68" s="15">
        <v>5</v>
      </c>
      <c r="BD68" s="58">
        <v>0.44</v>
      </c>
      <c r="BE68" s="15" t="s">
        <v>299</v>
      </c>
      <c r="BF68" s="15">
        <v>54</v>
      </c>
      <c r="BG68" s="15" t="s">
        <v>184</v>
      </c>
      <c r="BH68" s="15">
        <v>11</v>
      </c>
      <c r="BI68" s="63">
        <v>1.3</v>
      </c>
      <c r="BJ68" s="15">
        <v>37</v>
      </c>
      <c r="BK68" s="15">
        <v>233</v>
      </c>
    </row>
    <row r="69" spans="1:63" s="11" customFormat="1" ht="15" customHeight="1">
      <c r="A69" s="15" t="s">
        <v>473</v>
      </c>
      <c r="B69" s="91" t="s">
        <v>589</v>
      </c>
      <c r="C69" s="15" t="s">
        <v>172</v>
      </c>
      <c r="D69" s="11">
        <v>14</v>
      </c>
      <c r="E69" s="21">
        <v>694953.67</v>
      </c>
      <c r="F69" s="21">
        <v>5672946.4900000002</v>
      </c>
      <c r="G69" s="20">
        <v>1</v>
      </c>
      <c r="H69" s="20">
        <v>1.1000000000000001</v>
      </c>
      <c r="I69" s="11" t="s">
        <v>370</v>
      </c>
      <c r="J69" s="41" t="s">
        <v>156</v>
      </c>
      <c r="K69" s="15" t="s">
        <v>54</v>
      </c>
      <c r="L69" s="26">
        <v>2023</v>
      </c>
      <c r="M69" s="63">
        <v>2.6</v>
      </c>
      <c r="N69" s="63">
        <v>14.9</v>
      </c>
      <c r="O69" s="15" t="s">
        <v>184</v>
      </c>
      <c r="P69" s="15">
        <v>667</v>
      </c>
      <c r="Q69" s="63">
        <v>1.6</v>
      </c>
      <c r="R69" s="63"/>
      <c r="S69" s="58">
        <v>2.9</v>
      </c>
      <c r="T69" s="15">
        <v>1</v>
      </c>
      <c r="U69" s="15">
        <v>64</v>
      </c>
      <c r="V69" s="15">
        <v>11</v>
      </c>
      <c r="W69" s="15">
        <v>114</v>
      </c>
      <c r="X69" s="15"/>
      <c r="Y69" s="15">
        <v>29</v>
      </c>
      <c r="Z69" s="63">
        <v>2.2999999999999998</v>
      </c>
      <c r="AA69" s="63">
        <v>0.9</v>
      </c>
      <c r="AB69" s="63">
        <v>1.1000000000000001</v>
      </c>
      <c r="AC69" s="58">
        <v>4.5199999999999996</v>
      </c>
      <c r="AD69" s="15">
        <v>13</v>
      </c>
      <c r="AE69" s="15">
        <v>2</v>
      </c>
      <c r="AF69" s="15">
        <v>9</v>
      </c>
      <c r="AG69" s="15" t="s">
        <v>184</v>
      </c>
      <c r="AH69" s="58">
        <v>2.5299999999999998</v>
      </c>
      <c r="AI69" s="15">
        <v>24</v>
      </c>
      <c r="AJ69" s="15">
        <v>25</v>
      </c>
      <c r="AK69" s="58">
        <v>1.77</v>
      </c>
      <c r="AL69" s="58">
        <v>0.04</v>
      </c>
      <c r="AM69" s="15">
        <v>1</v>
      </c>
      <c r="AN69" s="15">
        <v>3.06</v>
      </c>
      <c r="AO69" s="15">
        <v>8</v>
      </c>
      <c r="AP69" s="15">
        <v>24</v>
      </c>
      <c r="AQ69" s="15">
        <v>93</v>
      </c>
      <c r="AR69" s="58">
        <v>0.34</v>
      </c>
      <c r="AS69" s="15">
        <v>20</v>
      </c>
      <c r="AT69" s="15">
        <v>4</v>
      </c>
      <c r="AU69" s="15"/>
      <c r="AV69" s="15">
        <v>79</v>
      </c>
      <c r="AW69" s="15">
        <v>7</v>
      </c>
      <c r="AX69" s="15">
        <v>3</v>
      </c>
      <c r="AY69" s="15">
        <v>4</v>
      </c>
      <c r="AZ69" s="15">
        <v>373</v>
      </c>
      <c r="BA69" s="15" t="s">
        <v>184</v>
      </c>
      <c r="BB69" s="15" t="s">
        <v>184</v>
      </c>
      <c r="BC69" s="15">
        <v>9</v>
      </c>
      <c r="BD69" s="58">
        <v>0.47</v>
      </c>
      <c r="BE69" s="15" t="s">
        <v>299</v>
      </c>
      <c r="BF69" s="15">
        <v>70</v>
      </c>
      <c r="BG69" s="15" t="s">
        <v>184</v>
      </c>
      <c r="BH69" s="15">
        <v>13</v>
      </c>
      <c r="BI69" s="63">
        <v>1.5</v>
      </c>
      <c r="BJ69" s="15">
        <v>63</v>
      </c>
      <c r="BK69" s="15">
        <v>323</v>
      </c>
    </row>
    <row r="70" spans="1:63" s="11" customFormat="1" ht="15" customHeight="1">
      <c r="A70" s="55" t="s">
        <v>473</v>
      </c>
      <c r="B70" s="238" t="s">
        <v>589</v>
      </c>
      <c r="C70" s="55" t="s">
        <v>173</v>
      </c>
      <c r="D70" s="14">
        <v>14</v>
      </c>
      <c r="E70" s="30">
        <v>694953.67</v>
      </c>
      <c r="F70" s="30">
        <v>5672946.4900000002</v>
      </c>
      <c r="G70" s="24">
        <v>2.8</v>
      </c>
      <c r="H70" s="24">
        <v>3</v>
      </c>
      <c r="I70" s="14" t="s">
        <v>49</v>
      </c>
      <c r="J70" s="42" t="s">
        <v>156</v>
      </c>
      <c r="K70" s="55" t="s">
        <v>54</v>
      </c>
      <c r="L70" s="36">
        <v>2023</v>
      </c>
      <c r="M70" s="69">
        <v>1.8</v>
      </c>
      <c r="N70" s="69">
        <v>14.9</v>
      </c>
      <c r="O70" s="55">
        <v>4</v>
      </c>
      <c r="P70" s="55">
        <v>738</v>
      </c>
      <c r="Q70" s="69">
        <v>1.4</v>
      </c>
      <c r="R70" s="69"/>
      <c r="S70" s="59">
        <v>3.1</v>
      </c>
      <c r="T70" s="55">
        <v>1</v>
      </c>
      <c r="U70" s="55">
        <v>49</v>
      </c>
      <c r="V70" s="55">
        <v>13</v>
      </c>
      <c r="W70" s="55">
        <v>119</v>
      </c>
      <c r="X70" s="55"/>
      <c r="Y70" s="55">
        <v>21</v>
      </c>
      <c r="Z70" s="69">
        <v>2.2000000000000002</v>
      </c>
      <c r="AA70" s="69">
        <v>1</v>
      </c>
      <c r="AB70" s="69">
        <v>1.1000000000000001</v>
      </c>
      <c r="AC70" s="59">
        <v>3.64</v>
      </c>
      <c r="AD70" s="55">
        <v>12</v>
      </c>
      <c r="AE70" s="55">
        <v>2</v>
      </c>
      <c r="AF70" s="55">
        <v>6</v>
      </c>
      <c r="AG70" s="55" t="s">
        <v>184</v>
      </c>
      <c r="AH70" s="59">
        <v>2.83</v>
      </c>
      <c r="AI70" s="55">
        <v>28</v>
      </c>
      <c r="AJ70" s="55">
        <v>27</v>
      </c>
      <c r="AK70" s="59">
        <v>2.64</v>
      </c>
      <c r="AL70" s="59">
        <v>0.05</v>
      </c>
      <c r="AM70" s="55">
        <v>2</v>
      </c>
      <c r="AN70" s="55">
        <v>3.48</v>
      </c>
      <c r="AO70" s="55">
        <v>6</v>
      </c>
      <c r="AP70" s="55">
        <v>26</v>
      </c>
      <c r="AQ70" s="55">
        <v>127</v>
      </c>
      <c r="AR70" s="59">
        <v>0.21</v>
      </c>
      <c r="AS70" s="55">
        <v>20</v>
      </c>
      <c r="AT70" s="55">
        <v>5</v>
      </c>
      <c r="AU70" s="55"/>
      <c r="AV70" s="55">
        <v>73</v>
      </c>
      <c r="AW70" s="55">
        <v>6</v>
      </c>
      <c r="AX70" s="55">
        <v>3</v>
      </c>
      <c r="AY70" s="55">
        <v>4</v>
      </c>
      <c r="AZ70" s="55">
        <v>406</v>
      </c>
      <c r="BA70" s="55" t="s">
        <v>184</v>
      </c>
      <c r="BB70" s="55" t="s">
        <v>184</v>
      </c>
      <c r="BC70" s="55">
        <v>5</v>
      </c>
      <c r="BD70" s="59">
        <v>0.42</v>
      </c>
      <c r="BE70" s="55" t="s">
        <v>299</v>
      </c>
      <c r="BF70" s="55">
        <v>55</v>
      </c>
      <c r="BG70" s="55" t="s">
        <v>184</v>
      </c>
      <c r="BH70" s="55">
        <v>12</v>
      </c>
      <c r="BI70" s="69">
        <v>1.3</v>
      </c>
      <c r="BJ70" s="55">
        <v>56</v>
      </c>
      <c r="BK70" s="55">
        <v>178</v>
      </c>
    </row>
    <row r="71" spans="1:63" s="11" customFormat="1" ht="15" customHeight="1">
      <c r="A71" s="11" t="s">
        <v>679</v>
      </c>
      <c r="B71" s="11" t="s">
        <v>152</v>
      </c>
      <c r="C71" s="11" t="s">
        <v>752</v>
      </c>
      <c r="D71" s="11">
        <v>14</v>
      </c>
      <c r="E71" s="21">
        <v>669595.06231499999</v>
      </c>
      <c r="F71" s="21">
        <v>5714122.9864950003</v>
      </c>
      <c r="G71" s="31">
        <v>0.5</v>
      </c>
      <c r="H71" s="31">
        <v>0.8</v>
      </c>
      <c r="I71" s="20" t="s">
        <v>49</v>
      </c>
      <c r="J71" s="21" t="s">
        <v>156</v>
      </c>
      <c r="K71" s="20" t="s">
        <v>54</v>
      </c>
      <c r="L71" s="88">
        <v>2024</v>
      </c>
      <c r="M71" s="162">
        <v>0.19</v>
      </c>
      <c r="N71" s="162">
        <v>15.7</v>
      </c>
      <c r="O71" s="162"/>
      <c r="P71" s="162">
        <v>804</v>
      </c>
      <c r="Q71" s="162">
        <v>1.4</v>
      </c>
      <c r="R71" s="162">
        <v>0.4</v>
      </c>
      <c r="S71" s="162">
        <v>2.54</v>
      </c>
      <c r="T71" s="162">
        <v>0.2</v>
      </c>
      <c r="U71" s="162">
        <v>98</v>
      </c>
      <c r="V71" s="162">
        <v>10.7</v>
      </c>
      <c r="W71" s="162">
        <v>47</v>
      </c>
      <c r="X71" s="162">
        <v>2.1</v>
      </c>
      <c r="Y71" s="162">
        <v>39.299999999999997</v>
      </c>
      <c r="Z71" s="162">
        <v>2.35</v>
      </c>
      <c r="AA71" s="162">
        <v>1.3</v>
      </c>
      <c r="AB71" s="162">
        <v>1.42</v>
      </c>
      <c r="AC71" s="162">
        <v>4.37</v>
      </c>
      <c r="AD71" s="162">
        <v>17.2</v>
      </c>
      <c r="AE71" s="162">
        <v>3.9</v>
      </c>
      <c r="AF71" s="162">
        <v>5.7</v>
      </c>
      <c r="AG71" s="162">
        <v>0.41</v>
      </c>
      <c r="AH71" s="162">
        <v>2.99</v>
      </c>
      <c r="AI71" s="162">
        <v>48</v>
      </c>
      <c r="AJ71" s="162">
        <v>24</v>
      </c>
      <c r="AK71" s="162">
        <v>1.41</v>
      </c>
      <c r="AL71" s="162">
        <v>5.0999999999999997E-2</v>
      </c>
      <c r="AM71" s="162">
        <v>1.85</v>
      </c>
      <c r="AN71" s="162">
        <v>3.09</v>
      </c>
      <c r="AO71" s="162">
        <v>13.5</v>
      </c>
      <c r="AP71" s="162">
        <v>33.6</v>
      </c>
      <c r="AQ71" s="162">
        <v>26.2</v>
      </c>
      <c r="AR71" s="162">
        <v>0.33400000000000002</v>
      </c>
      <c r="AS71" s="162">
        <v>32.4</v>
      </c>
      <c r="AT71" s="162">
        <v>9.4</v>
      </c>
      <c r="AU71" s="162">
        <v>82.9</v>
      </c>
      <c r="AV71" s="162">
        <v>100</v>
      </c>
      <c r="AW71" s="162">
        <v>7.9</v>
      </c>
      <c r="AX71" s="162">
        <v>5</v>
      </c>
      <c r="AY71" s="162">
        <v>4.78</v>
      </c>
      <c r="AZ71" s="162">
        <v>419</v>
      </c>
      <c r="BA71" s="162">
        <v>0.57999999999999996</v>
      </c>
      <c r="BB71" s="162">
        <v>0.42</v>
      </c>
      <c r="BC71" s="162">
        <v>18.8</v>
      </c>
      <c r="BD71" s="162">
        <v>0.67400000000000004</v>
      </c>
      <c r="BE71" s="162">
        <v>3.97</v>
      </c>
      <c r="BF71" s="162">
        <v>78</v>
      </c>
      <c r="BG71" s="162">
        <v>1.8</v>
      </c>
      <c r="BH71" s="162">
        <v>12.2</v>
      </c>
      <c r="BI71" s="162">
        <v>1.06</v>
      </c>
      <c r="BJ71" s="162">
        <v>54</v>
      </c>
      <c r="BK71" s="162">
        <v>248</v>
      </c>
    </row>
    <row r="72" spans="1:63" s="11" customFormat="1" ht="15" customHeight="1">
      <c r="A72" s="11" t="s">
        <v>680</v>
      </c>
      <c r="B72" s="11" t="s">
        <v>152</v>
      </c>
      <c r="C72" s="11" t="s">
        <v>753</v>
      </c>
      <c r="D72" s="11">
        <v>14</v>
      </c>
      <c r="E72" s="21">
        <v>688092.67771299998</v>
      </c>
      <c r="F72" s="21">
        <v>5681457.8512810003</v>
      </c>
      <c r="G72" s="20">
        <v>0.3</v>
      </c>
      <c r="H72" s="20">
        <v>0.4</v>
      </c>
      <c r="I72" s="29" t="s">
        <v>49</v>
      </c>
      <c r="J72" s="31" t="s">
        <v>156</v>
      </c>
      <c r="K72" s="31" t="s">
        <v>54</v>
      </c>
      <c r="L72" s="88">
        <v>2024</v>
      </c>
      <c r="M72" s="162">
        <v>0.12</v>
      </c>
      <c r="N72" s="162">
        <v>13.7</v>
      </c>
      <c r="O72" s="162"/>
      <c r="P72" s="162">
        <v>647</v>
      </c>
      <c r="Q72" s="162">
        <v>1.2</v>
      </c>
      <c r="R72" s="162">
        <v>0.3</v>
      </c>
      <c r="S72" s="162">
        <v>2.97</v>
      </c>
      <c r="T72" s="162">
        <v>0.2</v>
      </c>
      <c r="U72" s="162">
        <v>37</v>
      </c>
      <c r="V72" s="162">
        <v>7.66</v>
      </c>
      <c r="W72" s="162">
        <v>71</v>
      </c>
      <c r="X72" s="162">
        <v>0.9</v>
      </c>
      <c r="Y72" s="162">
        <v>10.9</v>
      </c>
      <c r="Z72" s="162">
        <v>1.73</v>
      </c>
      <c r="AA72" s="162">
        <v>0.98</v>
      </c>
      <c r="AB72" s="162">
        <v>0.96</v>
      </c>
      <c r="AC72" s="162">
        <v>3.12</v>
      </c>
      <c r="AD72" s="162">
        <v>14.1</v>
      </c>
      <c r="AE72" s="162">
        <v>2.2000000000000002</v>
      </c>
      <c r="AF72" s="162">
        <v>5.7</v>
      </c>
      <c r="AG72" s="162">
        <v>0.31</v>
      </c>
      <c r="AH72" s="162">
        <v>2.54</v>
      </c>
      <c r="AI72" s="162">
        <v>14</v>
      </c>
      <c r="AJ72" s="162">
        <v>10</v>
      </c>
      <c r="AK72" s="162">
        <v>1.3</v>
      </c>
      <c r="AL72" s="162">
        <v>3.7999999999999999E-2</v>
      </c>
      <c r="AM72" s="162">
        <v>0.74</v>
      </c>
      <c r="AN72" s="162">
        <v>3.4</v>
      </c>
      <c r="AO72" s="162">
        <v>7.2</v>
      </c>
      <c r="AP72" s="162">
        <v>14.4</v>
      </c>
      <c r="AQ72" s="162">
        <v>43.2</v>
      </c>
      <c r="AR72" s="162">
        <v>0.19800000000000001</v>
      </c>
      <c r="AS72" s="162">
        <v>16.399999999999999</v>
      </c>
      <c r="AT72" s="162">
        <v>3.6</v>
      </c>
      <c r="AU72" s="162">
        <v>61.2</v>
      </c>
      <c r="AV72" s="162">
        <v>48</v>
      </c>
      <c r="AW72" s="162">
        <v>7.2</v>
      </c>
      <c r="AX72" s="162">
        <v>2.6</v>
      </c>
      <c r="AY72" s="162">
        <v>2.38</v>
      </c>
      <c r="AZ72" s="162">
        <v>421</v>
      </c>
      <c r="BA72" s="162">
        <v>0.33</v>
      </c>
      <c r="BB72" s="162">
        <v>0.28000000000000003</v>
      </c>
      <c r="BC72" s="162">
        <v>5.59</v>
      </c>
      <c r="BD72" s="162">
        <v>0.41499999999999998</v>
      </c>
      <c r="BE72" s="162">
        <v>1.24</v>
      </c>
      <c r="BF72" s="162">
        <v>48.9</v>
      </c>
      <c r="BG72" s="162">
        <v>0.9</v>
      </c>
      <c r="BH72" s="162">
        <v>9.5</v>
      </c>
      <c r="BI72" s="162">
        <v>0.9</v>
      </c>
      <c r="BJ72" s="162">
        <v>33</v>
      </c>
      <c r="BK72" s="162">
        <v>244</v>
      </c>
    </row>
    <row r="73" spans="1:63" s="11" customFormat="1" ht="15" customHeight="1">
      <c r="A73" s="11" t="s">
        <v>681</v>
      </c>
      <c r="B73" s="11" t="s">
        <v>152</v>
      </c>
      <c r="C73" s="11" t="s">
        <v>754</v>
      </c>
      <c r="D73" s="11">
        <v>14</v>
      </c>
      <c r="E73" s="21">
        <v>672223.36865299998</v>
      </c>
      <c r="F73" s="21">
        <v>5710401.6164269997</v>
      </c>
      <c r="G73" s="20">
        <v>0.3</v>
      </c>
      <c r="H73" s="20">
        <v>0.4</v>
      </c>
      <c r="I73" s="29" t="s">
        <v>49</v>
      </c>
      <c r="J73" s="31" t="s">
        <v>156</v>
      </c>
      <c r="K73" s="31" t="s">
        <v>372</v>
      </c>
      <c r="L73" s="88">
        <v>2024</v>
      </c>
      <c r="M73" s="162">
        <v>0.18</v>
      </c>
      <c r="N73" s="162">
        <v>14.4</v>
      </c>
      <c r="O73" s="162"/>
      <c r="P73" s="162">
        <v>744</v>
      </c>
      <c r="Q73" s="162">
        <v>1.4</v>
      </c>
      <c r="R73" s="162">
        <v>0.3</v>
      </c>
      <c r="S73" s="162">
        <v>2.86</v>
      </c>
      <c r="T73" s="162">
        <v>0.3</v>
      </c>
      <c r="U73" s="162">
        <v>74</v>
      </c>
      <c r="V73" s="162">
        <v>7.2</v>
      </c>
      <c r="W73" s="162">
        <v>37</v>
      </c>
      <c r="X73" s="162">
        <v>1.1000000000000001</v>
      </c>
      <c r="Y73" s="162">
        <v>14.4</v>
      </c>
      <c r="Z73" s="162">
        <v>2.76</v>
      </c>
      <c r="AA73" s="162">
        <v>1.52</v>
      </c>
      <c r="AB73" s="162">
        <v>1.55</v>
      </c>
      <c r="AC73" s="162">
        <v>4.18</v>
      </c>
      <c r="AD73" s="162">
        <v>15.9</v>
      </c>
      <c r="AE73" s="162">
        <v>4.2</v>
      </c>
      <c r="AF73" s="162">
        <v>9.4</v>
      </c>
      <c r="AG73" s="162">
        <v>0.48</v>
      </c>
      <c r="AH73" s="162">
        <v>2.84</v>
      </c>
      <c r="AI73" s="162">
        <v>30</v>
      </c>
      <c r="AJ73" s="162">
        <v>13</v>
      </c>
      <c r="AK73" s="162">
        <v>0.89500000000000002</v>
      </c>
      <c r="AL73" s="162">
        <v>4.1000000000000002E-2</v>
      </c>
      <c r="AM73" s="162">
        <v>0.95</v>
      </c>
      <c r="AN73" s="162">
        <v>3.54</v>
      </c>
      <c r="AO73" s="162">
        <v>12.4</v>
      </c>
      <c r="AP73" s="162">
        <v>30.9</v>
      </c>
      <c r="AQ73" s="162">
        <v>17.7</v>
      </c>
      <c r="AR73" s="162">
        <v>0.40799999999999997</v>
      </c>
      <c r="AS73" s="162">
        <v>21.6</v>
      </c>
      <c r="AT73" s="162">
        <v>8</v>
      </c>
      <c r="AU73" s="162">
        <v>63.7</v>
      </c>
      <c r="AV73" s="162">
        <v>85</v>
      </c>
      <c r="AW73" s="162">
        <v>7.3</v>
      </c>
      <c r="AX73" s="162">
        <v>5.3</v>
      </c>
      <c r="AY73" s="162">
        <v>3.03</v>
      </c>
      <c r="AZ73" s="162">
        <v>459</v>
      </c>
      <c r="BA73" s="162">
        <v>0.53</v>
      </c>
      <c r="BB73" s="162">
        <v>0.48</v>
      </c>
      <c r="BC73" s="162">
        <v>13.4</v>
      </c>
      <c r="BD73" s="162">
        <v>0.60199999999999998</v>
      </c>
      <c r="BE73" s="162">
        <v>3.74</v>
      </c>
      <c r="BF73" s="162">
        <v>60.8</v>
      </c>
      <c r="BG73" s="162">
        <v>0.7</v>
      </c>
      <c r="BH73" s="162">
        <v>14.8</v>
      </c>
      <c r="BI73" s="162">
        <v>1.33</v>
      </c>
      <c r="BJ73" s="162">
        <v>37</v>
      </c>
      <c r="BK73" s="162">
        <v>403</v>
      </c>
    </row>
    <row r="74" spans="1:63" s="11" customFormat="1" ht="15" customHeight="1">
      <c r="A74" s="11" t="s">
        <v>682</v>
      </c>
      <c r="B74" s="11" t="s">
        <v>152</v>
      </c>
      <c r="C74" s="11" t="s">
        <v>755</v>
      </c>
      <c r="D74" s="11">
        <v>14</v>
      </c>
      <c r="E74" s="21">
        <v>663266.00369699998</v>
      </c>
      <c r="F74" s="21">
        <v>5722338.9586929996</v>
      </c>
      <c r="G74" s="20">
        <v>1.2</v>
      </c>
      <c r="H74" s="20">
        <v>1.4</v>
      </c>
      <c r="I74" s="29" t="s">
        <v>49</v>
      </c>
      <c r="J74" s="31" t="s">
        <v>156</v>
      </c>
      <c r="K74" s="31" t="s">
        <v>54</v>
      </c>
      <c r="L74" s="88">
        <v>2024</v>
      </c>
      <c r="M74" s="162">
        <v>0.17</v>
      </c>
      <c r="N74" s="162">
        <v>14.6</v>
      </c>
      <c r="O74" s="162"/>
      <c r="P74" s="162">
        <v>799</v>
      </c>
      <c r="Q74" s="162">
        <v>1.4</v>
      </c>
      <c r="R74" s="162">
        <v>0.3</v>
      </c>
      <c r="S74" s="162">
        <v>2.89</v>
      </c>
      <c r="T74" s="162">
        <v>0.2</v>
      </c>
      <c r="U74" s="162">
        <v>62</v>
      </c>
      <c r="V74" s="162">
        <v>6.75</v>
      </c>
      <c r="W74" s="162">
        <v>39</v>
      </c>
      <c r="X74" s="162">
        <v>1.6</v>
      </c>
      <c r="Y74" s="162">
        <v>11.9</v>
      </c>
      <c r="Z74" s="162">
        <v>2.16</v>
      </c>
      <c r="AA74" s="162">
        <v>1.23</v>
      </c>
      <c r="AB74" s="162">
        <v>1.36</v>
      </c>
      <c r="AC74" s="162">
        <v>3.62</v>
      </c>
      <c r="AD74" s="162">
        <v>16.8</v>
      </c>
      <c r="AE74" s="162">
        <v>3.4</v>
      </c>
      <c r="AF74" s="162">
        <v>5.6</v>
      </c>
      <c r="AG74" s="162">
        <v>0.38</v>
      </c>
      <c r="AH74" s="162">
        <v>3</v>
      </c>
      <c r="AI74" s="162">
        <v>34</v>
      </c>
      <c r="AJ74" s="162">
        <v>15</v>
      </c>
      <c r="AK74" s="162">
        <v>1.07</v>
      </c>
      <c r="AL74" s="162">
        <v>3.9E-2</v>
      </c>
      <c r="AM74" s="162">
        <v>1.39</v>
      </c>
      <c r="AN74" s="162">
        <v>3.62</v>
      </c>
      <c r="AO74" s="162">
        <v>11.2</v>
      </c>
      <c r="AP74" s="162">
        <v>27.2</v>
      </c>
      <c r="AQ74" s="162">
        <v>19</v>
      </c>
      <c r="AR74" s="162">
        <v>0.26500000000000001</v>
      </c>
      <c r="AS74" s="162">
        <v>24.4</v>
      </c>
      <c r="AT74" s="162">
        <v>7.4</v>
      </c>
      <c r="AU74" s="162">
        <v>103</v>
      </c>
      <c r="AV74" s="162">
        <v>57</v>
      </c>
      <c r="AW74" s="162">
        <v>7.3</v>
      </c>
      <c r="AX74" s="162">
        <v>4.3</v>
      </c>
      <c r="AY74" s="162">
        <v>4.9800000000000004</v>
      </c>
      <c r="AZ74" s="162">
        <v>472</v>
      </c>
      <c r="BA74" s="162">
        <v>0.47</v>
      </c>
      <c r="BB74" s="162">
        <v>0.39</v>
      </c>
      <c r="BC74" s="162">
        <v>9.9499999999999993</v>
      </c>
      <c r="BD74" s="162">
        <v>0.54800000000000004</v>
      </c>
      <c r="BE74" s="162">
        <v>1.88</v>
      </c>
      <c r="BF74" s="162">
        <v>57</v>
      </c>
      <c r="BG74" s="162">
        <v>0.8</v>
      </c>
      <c r="BH74" s="162">
        <v>11.8</v>
      </c>
      <c r="BI74" s="162">
        <v>1.06</v>
      </c>
      <c r="BJ74" s="162">
        <v>46</v>
      </c>
      <c r="BK74" s="162">
        <v>232</v>
      </c>
    </row>
    <row r="75" spans="1:63" s="11" customFormat="1" ht="15" customHeight="1">
      <c r="A75" s="11" t="s">
        <v>683</v>
      </c>
      <c r="B75" s="11" t="s">
        <v>152</v>
      </c>
      <c r="C75" s="21" t="s">
        <v>756</v>
      </c>
      <c r="D75" s="11">
        <v>14</v>
      </c>
      <c r="E75" s="21">
        <v>683171.317392</v>
      </c>
      <c r="F75" s="21">
        <v>5689850.4290540004</v>
      </c>
      <c r="G75" s="20">
        <v>0.8</v>
      </c>
      <c r="H75" s="20">
        <v>0.9</v>
      </c>
      <c r="I75" s="29" t="s">
        <v>49</v>
      </c>
      <c r="J75" s="31" t="s">
        <v>156</v>
      </c>
      <c r="K75" s="31" t="s">
        <v>54</v>
      </c>
      <c r="L75" s="88">
        <v>2024</v>
      </c>
      <c r="M75" s="162">
        <v>0.14000000000000001</v>
      </c>
      <c r="N75" s="162">
        <v>14.8</v>
      </c>
      <c r="O75" s="162"/>
      <c r="P75" s="162">
        <v>654</v>
      </c>
      <c r="Q75" s="162">
        <v>1.2</v>
      </c>
      <c r="R75" s="162">
        <v>0.6</v>
      </c>
      <c r="S75" s="162">
        <v>3.4</v>
      </c>
      <c r="T75" s="162">
        <v>0.2</v>
      </c>
      <c r="U75" s="162">
        <v>57</v>
      </c>
      <c r="V75" s="162">
        <v>14.8</v>
      </c>
      <c r="W75" s="162">
        <v>112</v>
      </c>
      <c r="X75" s="162">
        <v>3</v>
      </c>
      <c r="Y75" s="162">
        <v>29.8</v>
      </c>
      <c r="Z75" s="162">
        <v>2.5099999999999998</v>
      </c>
      <c r="AA75" s="162">
        <v>1.39</v>
      </c>
      <c r="AB75" s="162">
        <v>1.38</v>
      </c>
      <c r="AC75" s="162">
        <v>4.92</v>
      </c>
      <c r="AD75" s="162">
        <v>16.8</v>
      </c>
      <c r="AE75" s="162">
        <v>3.6</v>
      </c>
      <c r="AF75" s="162">
        <v>6</v>
      </c>
      <c r="AG75" s="162">
        <v>0.45</v>
      </c>
      <c r="AH75" s="162">
        <v>2.98</v>
      </c>
      <c r="AI75" s="162">
        <v>30</v>
      </c>
      <c r="AJ75" s="162">
        <v>44</v>
      </c>
      <c r="AK75" s="162">
        <v>2.87</v>
      </c>
      <c r="AL75" s="162">
        <v>7.0999999999999994E-2</v>
      </c>
      <c r="AM75" s="162">
        <v>1.1599999999999999</v>
      </c>
      <c r="AN75" s="162">
        <v>3.02</v>
      </c>
      <c r="AO75" s="162">
        <v>9.6</v>
      </c>
      <c r="AP75" s="162">
        <v>24.3</v>
      </c>
      <c r="AQ75" s="162">
        <v>56.8</v>
      </c>
      <c r="AR75" s="162">
        <v>0.317</v>
      </c>
      <c r="AS75" s="162">
        <v>17.3</v>
      </c>
      <c r="AT75" s="162">
        <v>6.3</v>
      </c>
      <c r="AU75" s="162">
        <v>80.099999999999994</v>
      </c>
      <c r="AV75" s="162">
        <v>60</v>
      </c>
      <c r="AW75" s="162">
        <v>10.6</v>
      </c>
      <c r="AX75" s="162">
        <v>4.2</v>
      </c>
      <c r="AY75" s="162">
        <v>3.5</v>
      </c>
      <c r="AZ75" s="162">
        <v>380</v>
      </c>
      <c r="BA75" s="162">
        <v>0.48</v>
      </c>
      <c r="BB75" s="162">
        <v>0.43</v>
      </c>
      <c r="BC75" s="162">
        <v>9.98</v>
      </c>
      <c r="BD75" s="162">
        <v>0.64900000000000002</v>
      </c>
      <c r="BE75" s="162">
        <v>2.2599999999999998</v>
      </c>
      <c r="BF75" s="162">
        <v>82.7</v>
      </c>
      <c r="BG75" s="162">
        <v>0.8</v>
      </c>
      <c r="BH75" s="162">
        <v>13.8</v>
      </c>
      <c r="BI75" s="162">
        <v>1.2</v>
      </c>
      <c r="BJ75" s="162">
        <v>58</v>
      </c>
      <c r="BK75" s="162">
        <v>264</v>
      </c>
    </row>
    <row r="76" spans="1:63" s="11" customFormat="1" ht="15" customHeight="1">
      <c r="A76" s="11" t="s">
        <v>684</v>
      </c>
      <c r="B76" s="11" t="s">
        <v>152</v>
      </c>
      <c r="C76" s="21" t="s">
        <v>757</v>
      </c>
      <c r="D76" s="21">
        <v>14</v>
      </c>
      <c r="E76" s="21">
        <v>686875.76381899999</v>
      </c>
      <c r="F76" s="21">
        <v>5684405.7696730001</v>
      </c>
      <c r="G76" s="20">
        <v>1.1000000000000001</v>
      </c>
      <c r="H76" s="20">
        <v>1.3</v>
      </c>
      <c r="I76" s="29" t="s">
        <v>49</v>
      </c>
      <c r="J76" s="31" t="s">
        <v>156</v>
      </c>
      <c r="K76" s="31" t="s">
        <v>54</v>
      </c>
      <c r="L76" s="88">
        <v>2024</v>
      </c>
      <c r="M76" s="162">
        <v>0.14000000000000001</v>
      </c>
      <c r="N76" s="162">
        <v>13.7</v>
      </c>
      <c r="O76" s="162"/>
      <c r="P76" s="162">
        <v>650</v>
      </c>
      <c r="Q76" s="162">
        <v>1.1000000000000001</v>
      </c>
      <c r="R76" s="162">
        <v>0.3</v>
      </c>
      <c r="S76" s="162">
        <v>3.11</v>
      </c>
      <c r="T76" s="162">
        <v>0.2</v>
      </c>
      <c r="U76" s="162">
        <v>80</v>
      </c>
      <c r="V76" s="162">
        <v>7.82</v>
      </c>
      <c r="W76" s="162">
        <v>60</v>
      </c>
      <c r="X76" s="162">
        <v>1.1000000000000001</v>
      </c>
      <c r="Y76" s="162">
        <v>17.7</v>
      </c>
      <c r="Z76" s="162">
        <v>2.4</v>
      </c>
      <c r="AA76" s="162">
        <v>1.34</v>
      </c>
      <c r="AB76" s="162">
        <v>1.36</v>
      </c>
      <c r="AC76" s="162">
        <v>3.85</v>
      </c>
      <c r="AD76" s="162">
        <v>14.2</v>
      </c>
      <c r="AE76" s="162">
        <v>3.8</v>
      </c>
      <c r="AF76" s="162">
        <v>7.1</v>
      </c>
      <c r="AG76" s="162">
        <v>0.42</v>
      </c>
      <c r="AH76" s="162">
        <v>2.5299999999999998</v>
      </c>
      <c r="AI76" s="162">
        <v>42</v>
      </c>
      <c r="AJ76" s="162">
        <v>11</v>
      </c>
      <c r="AK76" s="162">
        <v>1.1299999999999999</v>
      </c>
      <c r="AL76" s="162">
        <v>5.1999999999999998E-2</v>
      </c>
      <c r="AM76" s="162">
        <v>1.06</v>
      </c>
      <c r="AN76" s="162">
        <v>3.55</v>
      </c>
      <c r="AO76" s="162">
        <v>8.1</v>
      </c>
      <c r="AP76" s="162">
        <v>30.6</v>
      </c>
      <c r="AQ76" s="162">
        <v>21.6</v>
      </c>
      <c r="AR76" s="162">
        <v>0.253</v>
      </c>
      <c r="AS76" s="162">
        <v>21.2</v>
      </c>
      <c r="AT76" s="162">
        <v>8.5</v>
      </c>
      <c r="AU76" s="162">
        <v>59</v>
      </c>
      <c r="AV76" s="162">
        <v>66</v>
      </c>
      <c r="AW76" s="162">
        <v>6.9</v>
      </c>
      <c r="AX76" s="162">
        <v>4.7</v>
      </c>
      <c r="AY76" s="162">
        <v>5.59</v>
      </c>
      <c r="AZ76" s="162">
        <v>447</v>
      </c>
      <c r="BA76" s="162">
        <v>0.36</v>
      </c>
      <c r="BB76" s="162">
        <v>0.41</v>
      </c>
      <c r="BC76" s="162">
        <v>8.06</v>
      </c>
      <c r="BD76" s="162">
        <v>0.47899999999999998</v>
      </c>
      <c r="BE76" s="162">
        <v>1.81</v>
      </c>
      <c r="BF76" s="162">
        <v>61.7</v>
      </c>
      <c r="BG76" s="162">
        <v>1.8</v>
      </c>
      <c r="BH76" s="162">
        <v>12.6</v>
      </c>
      <c r="BI76" s="162">
        <v>1.1499999999999999</v>
      </c>
      <c r="BJ76" s="162">
        <v>35</v>
      </c>
      <c r="BK76" s="162">
        <v>316</v>
      </c>
    </row>
    <row r="77" spans="1:63" s="11" customFormat="1" ht="15" customHeight="1">
      <c r="A77" s="11" t="s">
        <v>685</v>
      </c>
      <c r="B77" s="11" t="s">
        <v>152</v>
      </c>
      <c r="C77" s="21" t="s">
        <v>758</v>
      </c>
      <c r="D77" s="21">
        <v>14</v>
      </c>
      <c r="E77" s="21">
        <v>669754.47321099997</v>
      </c>
      <c r="F77" s="21">
        <v>5714315.4449880002</v>
      </c>
      <c r="G77" s="20">
        <v>0.5</v>
      </c>
      <c r="H77" s="20">
        <v>0.7</v>
      </c>
      <c r="I77" s="29" t="s">
        <v>49</v>
      </c>
      <c r="J77" s="31" t="s">
        <v>156</v>
      </c>
      <c r="K77" s="31" t="s">
        <v>54</v>
      </c>
      <c r="L77" s="88">
        <v>2024</v>
      </c>
      <c r="M77" s="162">
        <v>0.19</v>
      </c>
      <c r="N77" s="162">
        <v>16</v>
      </c>
      <c r="O77" s="162"/>
      <c r="P77" s="162">
        <v>851</v>
      </c>
      <c r="Q77" s="162">
        <v>1.4</v>
      </c>
      <c r="R77" s="162">
        <v>0.3</v>
      </c>
      <c r="S77" s="162">
        <v>2.71</v>
      </c>
      <c r="T77" s="162">
        <v>0.2</v>
      </c>
      <c r="U77" s="162">
        <v>97</v>
      </c>
      <c r="V77" s="162">
        <v>11.4</v>
      </c>
      <c r="W77" s="162">
        <v>39</v>
      </c>
      <c r="X77" s="162">
        <v>1.8</v>
      </c>
      <c r="Y77" s="162">
        <v>17.600000000000001</v>
      </c>
      <c r="Z77" s="162">
        <v>2.4500000000000002</v>
      </c>
      <c r="AA77" s="162">
        <v>1.34</v>
      </c>
      <c r="AB77" s="162">
        <v>1.48</v>
      </c>
      <c r="AC77" s="162">
        <v>4.58</v>
      </c>
      <c r="AD77" s="162">
        <v>16.600000000000001</v>
      </c>
      <c r="AE77" s="162">
        <v>3.9</v>
      </c>
      <c r="AF77" s="162">
        <v>5.7</v>
      </c>
      <c r="AG77" s="162">
        <v>0.42</v>
      </c>
      <c r="AH77" s="162">
        <v>3.1</v>
      </c>
      <c r="AI77" s="162">
        <v>44</v>
      </c>
      <c r="AJ77" s="162">
        <v>31</v>
      </c>
      <c r="AK77" s="162">
        <v>1.23</v>
      </c>
      <c r="AL77" s="162">
        <v>4.7E-2</v>
      </c>
      <c r="AM77" s="162">
        <v>1.06</v>
      </c>
      <c r="AN77" s="162">
        <v>3.3</v>
      </c>
      <c r="AO77" s="162">
        <v>11.9</v>
      </c>
      <c r="AP77" s="162">
        <v>33.799999999999997</v>
      </c>
      <c r="AQ77" s="162">
        <v>20.5</v>
      </c>
      <c r="AR77" s="162">
        <v>0.39100000000000001</v>
      </c>
      <c r="AS77" s="162">
        <v>21.7</v>
      </c>
      <c r="AT77" s="162">
        <v>9.5</v>
      </c>
      <c r="AU77" s="162">
        <v>84.4</v>
      </c>
      <c r="AV77" s="162">
        <v>111</v>
      </c>
      <c r="AW77" s="162">
        <v>7.1</v>
      </c>
      <c r="AX77" s="162">
        <v>5.0999999999999996</v>
      </c>
      <c r="AY77" s="162">
        <v>2.4300000000000002</v>
      </c>
      <c r="AZ77" s="162">
        <v>448</v>
      </c>
      <c r="BA77" s="162">
        <v>0.5</v>
      </c>
      <c r="BB77" s="162">
        <v>0.43</v>
      </c>
      <c r="BC77" s="162">
        <v>14</v>
      </c>
      <c r="BD77" s="162">
        <v>0.60199999999999998</v>
      </c>
      <c r="BE77" s="162">
        <v>2.31</v>
      </c>
      <c r="BF77" s="162">
        <v>63.7</v>
      </c>
      <c r="BG77" s="162">
        <v>0.8</v>
      </c>
      <c r="BH77" s="162">
        <v>12.5</v>
      </c>
      <c r="BI77" s="162">
        <v>1.1299999999999999</v>
      </c>
      <c r="BJ77" s="162">
        <v>50</v>
      </c>
      <c r="BK77" s="162">
        <v>261</v>
      </c>
    </row>
    <row r="78" spans="1:63" s="11" customFormat="1" ht="15" customHeight="1">
      <c r="A78" s="11" t="s">
        <v>686</v>
      </c>
      <c r="B78" s="11" t="s">
        <v>152</v>
      </c>
      <c r="C78" s="21" t="s">
        <v>759</v>
      </c>
      <c r="D78" s="21">
        <v>14</v>
      </c>
      <c r="E78" s="21">
        <v>669974.41454599996</v>
      </c>
      <c r="F78" s="21">
        <v>5714153.0586249996</v>
      </c>
      <c r="G78" s="20">
        <v>0.3</v>
      </c>
      <c r="H78" s="20">
        <v>0.6</v>
      </c>
      <c r="I78" s="29" t="s">
        <v>369</v>
      </c>
      <c r="J78" s="31" t="s">
        <v>156</v>
      </c>
      <c r="K78" s="31" t="s">
        <v>372</v>
      </c>
      <c r="L78" s="88">
        <v>2024</v>
      </c>
      <c r="M78" s="162">
        <v>0.27</v>
      </c>
      <c r="N78" s="162">
        <v>16</v>
      </c>
      <c r="O78" s="162"/>
      <c r="P78" s="162">
        <v>767</v>
      </c>
      <c r="Q78" s="162">
        <v>1.4</v>
      </c>
      <c r="R78" s="162">
        <v>0.4</v>
      </c>
      <c r="S78" s="162">
        <v>1.92</v>
      </c>
      <c r="T78" s="162">
        <v>0.2</v>
      </c>
      <c r="U78" s="162">
        <v>74</v>
      </c>
      <c r="V78" s="162">
        <v>15</v>
      </c>
      <c r="W78" s="162">
        <v>53</v>
      </c>
      <c r="X78" s="162">
        <v>4</v>
      </c>
      <c r="Y78" s="162">
        <v>23.6</v>
      </c>
      <c r="Z78" s="162">
        <v>2.0299999999999998</v>
      </c>
      <c r="AA78" s="162">
        <v>1.1100000000000001</v>
      </c>
      <c r="AB78" s="162">
        <v>1.2</v>
      </c>
      <c r="AC78" s="162">
        <v>5.78</v>
      </c>
      <c r="AD78" s="162">
        <v>19.899999999999999</v>
      </c>
      <c r="AE78" s="162">
        <v>3.2</v>
      </c>
      <c r="AF78" s="162">
        <v>4.3</v>
      </c>
      <c r="AG78" s="162">
        <v>0.36</v>
      </c>
      <c r="AH78" s="162">
        <v>2.61</v>
      </c>
      <c r="AI78" s="162">
        <v>37</v>
      </c>
      <c r="AJ78" s="162">
        <v>71</v>
      </c>
      <c r="AK78" s="162">
        <v>1.61</v>
      </c>
      <c r="AL78" s="162">
        <v>5.3999999999999999E-2</v>
      </c>
      <c r="AM78" s="162">
        <v>2.33</v>
      </c>
      <c r="AN78" s="162">
        <v>2.44</v>
      </c>
      <c r="AO78" s="162">
        <v>15</v>
      </c>
      <c r="AP78" s="162">
        <v>27.4</v>
      </c>
      <c r="AQ78" s="162">
        <v>29.6</v>
      </c>
      <c r="AR78" s="162">
        <v>0.23400000000000001</v>
      </c>
      <c r="AS78" s="162">
        <v>41.1</v>
      </c>
      <c r="AT78" s="162">
        <v>7.5</v>
      </c>
      <c r="AU78" s="162">
        <v>93</v>
      </c>
      <c r="AV78" s="162">
        <v>211</v>
      </c>
      <c r="AW78" s="162">
        <v>8.1999999999999993</v>
      </c>
      <c r="AX78" s="162">
        <v>4.0999999999999996</v>
      </c>
      <c r="AY78" s="162">
        <v>4.29</v>
      </c>
      <c r="AZ78" s="162">
        <v>342</v>
      </c>
      <c r="BA78" s="162">
        <v>0.83</v>
      </c>
      <c r="BB78" s="162">
        <v>0.34</v>
      </c>
      <c r="BC78" s="162">
        <v>11.4</v>
      </c>
      <c r="BD78" s="162">
        <v>0.78400000000000003</v>
      </c>
      <c r="BE78" s="162">
        <v>3.03</v>
      </c>
      <c r="BF78" s="162">
        <v>85.3</v>
      </c>
      <c r="BG78" s="162">
        <v>1.2</v>
      </c>
      <c r="BH78" s="162">
        <v>10.7</v>
      </c>
      <c r="BI78" s="162">
        <v>0.93</v>
      </c>
      <c r="BJ78" s="162">
        <v>100</v>
      </c>
      <c r="BK78" s="162">
        <v>184</v>
      </c>
    </row>
    <row r="79" spans="1:63" s="11" customFormat="1" ht="15" customHeight="1">
      <c r="A79" s="11" t="s">
        <v>687</v>
      </c>
      <c r="B79" s="11" t="s">
        <v>152</v>
      </c>
      <c r="C79" s="21" t="s">
        <v>760</v>
      </c>
      <c r="D79" s="21">
        <v>14</v>
      </c>
      <c r="E79" s="21">
        <v>669997.44765700004</v>
      </c>
      <c r="F79" s="21">
        <v>5713915.2801679997</v>
      </c>
      <c r="G79" s="20">
        <v>0.6</v>
      </c>
      <c r="H79" s="20">
        <v>1</v>
      </c>
      <c r="I79" s="29" t="s">
        <v>49</v>
      </c>
      <c r="J79" s="31" t="s">
        <v>156</v>
      </c>
      <c r="K79" s="31" t="s">
        <v>372</v>
      </c>
      <c r="L79" s="88">
        <v>2024</v>
      </c>
      <c r="M79" s="162">
        <v>0.17</v>
      </c>
      <c r="N79" s="162">
        <v>14.7</v>
      </c>
      <c r="O79" s="162"/>
      <c r="P79" s="162">
        <v>788</v>
      </c>
      <c r="Q79" s="162">
        <v>1.4</v>
      </c>
      <c r="R79" s="162">
        <v>0.3</v>
      </c>
      <c r="S79" s="162">
        <v>2.59</v>
      </c>
      <c r="T79" s="162">
        <v>0.2</v>
      </c>
      <c r="U79" s="162">
        <v>72</v>
      </c>
      <c r="V79" s="162">
        <v>6.67</v>
      </c>
      <c r="W79" s="162">
        <v>32</v>
      </c>
      <c r="X79" s="162">
        <v>1.4</v>
      </c>
      <c r="Y79" s="162">
        <v>16.5</v>
      </c>
      <c r="Z79" s="162">
        <v>2.04</v>
      </c>
      <c r="AA79" s="162">
        <v>1.1200000000000001</v>
      </c>
      <c r="AB79" s="162">
        <v>1.27</v>
      </c>
      <c r="AC79" s="162">
        <v>3.32</v>
      </c>
      <c r="AD79" s="162">
        <v>15.9</v>
      </c>
      <c r="AE79" s="162">
        <v>3.3</v>
      </c>
      <c r="AF79" s="162">
        <v>7</v>
      </c>
      <c r="AG79" s="162">
        <v>0.35</v>
      </c>
      <c r="AH79" s="162">
        <v>2.76</v>
      </c>
      <c r="AI79" s="162">
        <v>38</v>
      </c>
      <c r="AJ79" s="162">
        <v>20</v>
      </c>
      <c r="AK79" s="162">
        <v>0.99</v>
      </c>
      <c r="AL79" s="162">
        <v>3.7999999999999999E-2</v>
      </c>
      <c r="AM79" s="162">
        <v>0.98</v>
      </c>
      <c r="AN79" s="162">
        <v>3.35</v>
      </c>
      <c r="AO79" s="162">
        <v>11.9</v>
      </c>
      <c r="AP79" s="162">
        <v>28</v>
      </c>
      <c r="AQ79" s="162">
        <v>14.9</v>
      </c>
      <c r="AR79" s="162">
        <v>0.23499999999999999</v>
      </c>
      <c r="AS79" s="162">
        <v>19.600000000000001</v>
      </c>
      <c r="AT79" s="162">
        <v>7.7</v>
      </c>
      <c r="AU79" s="162">
        <v>62.7</v>
      </c>
      <c r="AV79" s="162">
        <v>71</v>
      </c>
      <c r="AW79" s="162">
        <v>6.9</v>
      </c>
      <c r="AX79" s="162">
        <v>4.2</v>
      </c>
      <c r="AY79" s="162">
        <v>2.61</v>
      </c>
      <c r="AZ79" s="162">
        <v>452</v>
      </c>
      <c r="BA79" s="162">
        <v>0.55000000000000004</v>
      </c>
      <c r="BB79" s="162">
        <v>0.35</v>
      </c>
      <c r="BC79" s="162">
        <v>11.5</v>
      </c>
      <c r="BD79" s="162">
        <v>0.59199999999999997</v>
      </c>
      <c r="BE79" s="162">
        <v>2.78</v>
      </c>
      <c r="BF79" s="162">
        <v>53.7</v>
      </c>
      <c r="BG79" s="162">
        <v>0.7</v>
      </c>
      <c r="BH79" s="162">
        <v>11</v>
      </c>
      <c r="BI79" s="162">
        <v>0.95</v>
      </c>
      <c r="BJ79" s="162">
        <v>39</v>
      </c>
      <c r="BK79" s="162">
        <v>300</v>
      </c>
    </row>
    <row r="80" spans="1:63" s="11" customFormat="1" ht="15" customHeight="1">
      <c r="A80" s="11" t="s">
        <v>688</v>
      </c>
      <c r="B80" s="11" t="s">
        <v>152</v>
      </c>
      <c r="C80" s="21" t="s">
        <v>761</v>
      </c>
      <c r="D80" s="21">
        <v>14</v>
      </c>
      <c r="E80" s="21">
        <v>670249.33332099998</v>
      </c>
      <c r="F80" s="21">
        <v>5713908.0379389999</v>
      </c>
      <c r="G80" s="20">
        <v>0.6</v>
      </c>
      <c r="H80" s="20">
        <v>1.1000000000000001</v>
      </c>
      <c r="I80" s="29" t="s">
        <v>49</v>
      </c>
      <c r="J80" s="31" t="s">
        <v>156</v>
      </c>
      <c r="K80" s="31" t="s">
        <v>372</v>
      </c>
      <c r="L80" s="88">
        <v>2024</v>
      </c>
      <c r="M80" s="162">
        <v>0.24</v>
      </c>
      <c r="N80" s="162">
        <v>16.100000000000001</v>
      </c>
      <c r="O80" s="162"/>
      <c r="P80" s="162">
        <v>767</v>
      </c>
      <c r="Q80" s="162">
        <v>1.5</v>
      </c>
      <c r="R80" s="162">
        <v>0.3</v>
      </c>
      <c r="S80" s="162">
        <v>2.2200000000000002</v>
      </c>
      <c r="T80" s="162">
        <v>0.2</v>
      </c>
      <c r="U80" s="162">
        <v>146</v>
      </c>
      <c r="V80" s="162">
        <v>8.85</v>
      </c>
      <c r="W80" s="162">
        <v>44</v>
      </c>
      <c r="X80" s="162">
        <v>2.2000000000000002</v>
      </c>
      <c r="Y80" s="162">
        <v>27.6</v>
      </c>
      <c r="Z80" s="162">
        <v>3.53</v>
      </c>
      <c r="AA80" s="162">
        <v>1.81</v>
      </c>
      <c r="AB80" s="162">
        <v>1.9</v>
      </c>
      <c r="AC80" s="162">
        <v>4.82</v>
      </c>
      <c r="AD80" s="162">
        <v>17.7</v>
      </c>
      <c r="AE80" s="162">
        <v>5.7</v>
      </c>
      <c r="AF80" s="162">
        <v>7.4</v>
      </c>
      <c r="AG80" s="162">
        <v>0.57999999999999996</v>
      </c>
      <c r="AH80" s="162">
        <v>2.73</v>
      </c>
      <c r="AI80" s="162">
        <v>69</v>
      </c>
      <c r="AJ80" s="162">
        <v>28</v>
      </c>
      <c r="AK80" s="162">
        <v>1.1299999999999999</v>
      </c>
      <c r="AL80" s="162">
        <v>4.2000000000000003E-2</v>
      </c>
      <c r="AM80" s="162">
        <v>1.73</v>
      </c>
      <c r="AN80" s="162">
        <v>2.93</v>
      </c>
      <c r="AO80" s="162">
        <v>14.4</v>
      </c>
      <c r="AP80" s="162">
        <v>49.6</v>
      </c>
      <c r="AQ80" s="162">
        <v>21.6</v>
      </c>
      <c r="AR80" s="162">
        <v>0.25</v>
      </c>
      <c r="AS80" s="162">
        <v>23.9</v>
      </c>
      <c r="AT80" s="162">
        <v>14.1</v>
      </c>
      <c r="AU80" s="162">
        <v>70.599999999999994</v>
      </c>
      <c r="AV80" s="162">
        <v>156</v>
      </c>
      <c r="AW80" s="162">
        <v>8.4</v>
      </c>
      <c r="AX80" s="162">
        <v>7.4</v>
      </c>
      <c r="AY80" s="162">
        <v>2.29</v>
      </c>
      <c r="AZ80" s="162">
        <v>400</v>
      </c>
      <c r="BA80" s="162">
        <v>0.63</v>
      </c>
      <c r="BB80" s="162">
        <v>0.63</v>
      </c>
      <c r="BC80" s="162">
        <v>20.5</v>
      </c>
      <c r="BD80" s="162">
        <v>0.70499999999999996</v>
      </c>
      <c r="BE80" s="162">
        <v>5.2</v>
      </c>
      <c r="BF80" s="162">
        <v>79.099999999999994</v>
      </c>
      <c r="BG80" s="162">
        <v>1</v>
      </c>
      <c r="BH80" s="162">
        <v>16.7</v>
      </c>
      <c r="BI80" s="162">
        <v>1.52</v>
      </c>
      <c r="BJ80" s="162">
        <v>62</v>
      </c>
      <c r="BK80" s="162">
        <v>323</v>
      </c>
    </row>
    <row r="81" spans="1:67" s="11" customFormat="1" ht="15" customHeight="1">
      <c r="A81" s="11" t="s">
        <v>689</v>
      </c>
      <c r="B81" s="11" t="s">
        <v>152</v>
      </c>
      <c r="C81" s="21" t="s">
        <v>762</v>
      </c>
      <c r="D81" s="21">
        <v>14</v>
      </c>
      <c r="E81" s="21">
        <v>687209.43531199999</v>
      </c>
      <c r="F81" s="21">
        <v>5684039.5493759997</v>
      </c>
      <c r="G81" s="20">
        <v>0.5</v>
      </c>
      <c r="H81" s="20">
        <v>0.7</v>
      </c>
      <c r="I81" s="29" t="s">
        <v>49</v>
      </c>
      <c r="J81" s="31" t="s">
        <v>156</v>
      </c>
      <c r="K81" s="32" t="s">
        <v>54</v>
      </c>
      <c r="L81" s="88">
        <v>2024</v>
      </c>
      <c r="M81" s="162">
        <v>0.13</v>
      </c>
      <c r="N81" s="162">
        <v>13.9</v>
      </c>
      <c r="O81" s="162"/>
      <c r="P81" s="162">
        <v>652</v>
      </c>
      <c r="Q81" s="162">
        <v>1.1000000000000001</v>
      </c>
      <c r="R81" s="162">
        <v>0.3</v>
      </c>
      <c r="S81" s="162">
        <v>2.52</v>
      </c>
      <c r="T81" s="162">
        <v>0.2</v>
      </c>
      <c r="U81" s="162">
        <v>44</v>
      </c>
      <c r="V81" s="162">
        <v>6.6</v>
      </c>
      <c r="W81" s="162">
        <v>48</v>
      </c>
      <c r="X81" s="162">
        <v>1.1000000000000001</v>
      </c>
      <c r="Y81" s="162">
        <v>25.6</v>
      </c>
      <c r="Z81" s="162">
        <v>1.56</v>
      </c>
      <c r="AA81" s="162">
        <v>0.85</v>
      </c>
      <c r="AB81" s="162">
        <v>0.89</v>
      </c>
      <c r="AC81" s="162">
        <v>2.92</v>
      </c>
      <c r="AD81" s="162">
        <v>14</v>
      </c>
      <c r="AE81" s="162">
        <v>2</v>
      </c>
      <c r="AF81" s="162">
        <v>4.4000000000000004</v>
      </c>
      <c r="AG81" s="162">
        <v>0.26</v>
      </c>
      <c r="AH81" s="162">
        <v>2.5</v>
      </c>
      <c r="AI81" s="162">
        <v>16</v>
      </c>
      <c r="AJ81" s="162">
        <v>12</v>
      </c>
      <c r="AK81" s="162">
        <v>1.03</v>
      </c>
      <c r="AL81" s="162">
        <v>3.3000000000000002E-2</v>
      </c>
      <c r="AM81" s="162">
        <v>0.94</v>
      </c>
      <c r="AN81" s="162">
        <v>3.22</v>
      </c>
      <c r="AO81" s="162">
        <v>7.3</v>
      </c>
      <c r="AP81" s="162">
        <v>13.1</v>
      </c>
      <c r="AQ81" s="162">
        <v>25.8</v>
      </c>
      <c r="AR81" s="162">
        <v>0.14099999999999999</v>
      </c>
      <c r="AS81" s="162">
        <v>17.899999999999999</v>
      </c>
      <c r="AT81" s="162">
        <v>3.4</v>
      </c>
      <c r="AU81" s="162">
        <v>60.3</v>
      </c>
      <c r="AV81" s="162">
        <v>84</v>
      </c>
      <c r="AW81" s="162">
        <v>6.2</v>
      </c>
      <c r="AX81" s="162">
        <v>2.4</v>
      </c>
      <c r="AY81" s="162">
        <v>2.59</v>
      </c>
      <c r="AZ81" s="162">
        <v>395</v>
      </c>
      <c r="BA81" s="162">
        <v>0.36</v>
      </c>
      <c r="BB81" s="162">
        <v>0.26</v>
      </c>
      <c r="BC81" s="162">
        <v>7.7</v>
      </c>
      <c r="BD81" s="162">
        <v>0.39500000000000002</v>
      </c>
      <c r="BE81" s="162">
        <v>1.82</v>
      </c>
      <c r="BF81" s="162">
        <v>46.8</v>
      </c>
      <c r="BG81" s="162">
        <v>0.6</v>
      </c>
      <c r="BH81" s="162">
        <v>7.8</v>
      </c>
      <c r="BI81" s="162">
        <v>0.77</v>
      </c>
      <c r="BJ81" s="162">
        <v>32</v>
      </c>
      <c r="BK81" s="162">
        <v>181</v>
      </c>
    </row>
    <row r="82" spans="1:67" s="11" customFormat="1" ht="15" customHeight="1">
      <c r="A82" s="21" t="s">
        <v>690</v>
      </c>
      <c r="B82" s="11" t="s">
        <v>152</v>
      </c>
      <c r="C82" s="21" t="s">
        <v>763</v>
      </c>
      <c r="D82" s="21">
        <v>14</v>
      </c>
      <c r="E82" s="21">
        <v>700374.50358699996</v>
      </c>
      <c r="F82" s="21">
        <v>5666471.0793199996</v>
      </c>
      <c r="G82" s="20">
        <v>0.4</v>
      </c>
      <c r="H82" s="20">
        <v>0.7</v>
      </c>
      <c r="I82" s="29" t="s">
        <v>49</v>
      </c>
      <c r="J82" s="32" t="s">
        <v>156</v>
      </c>
      <c r="K82" s="31" t="s">
        <v>372</v>
      </c>
      <c r="L82" s="88">
        <v>2024</v>
      </c>
      <c r="M82" s="162">
        <v>0.11</v>
      </c>
      <c r="N82" s="162">
        <v>13.3</v>
      </c>
      <c r="O82" s="162"/>
      <c r="P82" s="162">
        <v>489</v>
      </c>
      <c r="Q82" s="162">
        <v>0.9</v>
      </c>
      <c r="R82" s="162">
        <v>0.3</v>
      </c>
      <c r="S82" s="162">
        <v>2.11</v>
      </c>
      <c r="T82" s="162">
        <v>0.2</v>
      </c>
      <c r="U82" s="162">
        <v>40</v>
      </c>
      <c r="V82" s="162">
        <v>13.5</v>
      </c>
      <c r="W82" s="162">
        <v>57</v>
      </c>
      <c r="X82" s="162">
        <v>1.4</v>
      </c>
      <c r="Y82" s="162">
        <v>30</v>
      </c>
      <c r="Z82" s="162">
        <v>1.68</v>
      </c>
      <c r="AA82" s="162">
        <v>1</v>
      </c>
      <c r="AB82" s="162">
        <v>0.91</v>
      </c>
      <c r="AC82" s="162">
        <v>4.4400000000000004</v>
      </c>
      <c r="AD82" s="162">
        <v>14.4</v>
      </c>
      <c r="AE82" s="162">
        <v>2.2000000000000002</v>
      </c>
      <c r="AF82" s="162">
        <v>3.8</v>
      </c>
      <c r="AG82" s="162">
        <v>0.3</v>
      </c>
      <c r="AH82" s="162">
        <v>2.2599999999999998</v>
      </c>
      <c r="AI82" s="162">
        <v>17</v>
      </c>
      <c r="AJ82" s="162">
        <v>19</v>
      </c>
      <c r="AK82" s="162">
        <v>1.51</v>
      </c>
      <c r="AL82" s="162">
        <v>4.3999999999999997E-2</v>
      </c>
      <c r="AM82" s="162">
        <v>0.74</v>
      </c>
      <c r="AN82" s="162">
        <v>2.63</v>
      </c>
      <c r="AO82" s="162">
        <v>6.3</v>
      </c>
      <c r="AP82" s="162">
        <v>14.8</v>
      </c>
      <c r="AQ82" s="162">
        <v>38.799999999999997</v>
      </c>
      <c r="AR82" s="162">
        <v>0.16400000000000001</v>
      </c>
      <c r="AS82" s="162">
        <v>11.7</v>
      </c>
      <c r="AT82" s="162">
        <v>3.9</v>
      </c>
      <c r="AU82" s="162">
        <v>49.7</v>
      </c>
      <c r="AV82" s="162">
        <v>67</v>
      </c>
      <c r="AW82" s="162">
        <v>8.9</v>
      </c>
      <c r="AX82" s="162">
        <v>2.7</v>
      </c>
      <c r="AY82" s="162">
        <v>2.13</v>
      </c>
      <c r="AZ82" s="162">
        <v>296</v>
      </c>
      <c r="BA82" s="162">
        <v>0.3</v>
      </c>
      <c r="BB82" s="162">
        <v>0.28999999999999998</v>
      </c>
      <c r="BC82" s="162">
        <v>4.83</v>
      </c>
      <c r="BD82" s="162">
        <v>0.60199999999999998</v>
      </c>
      <c r="BE82" s="162">
        <v>1.03</v>
      </c>
      <c r="BF82" s="162">
        <v>70.8</v>
      </c>
      <c r="BG82" s="162">
        <v>0.9</v>
      </c>
      <c r="BH82" s="162">
        <v>9.1999999999999993</v>
      </c>
      <c r="BI82" s="162">
        <v>0.87</v>
      </c>
      <c r="BJ82" s="162">
        <v>48</v>
      </c>
      <c r="BK82" s="162">
        <v>153</v>
      </c>
    </row>
    <row r="83" spans="1:67" s="11" customFormat="1" ht="15" customHeight="1">
      <c r="A83" s="21" t="s">
        <v>691</v>
      </c>
      <c r="B83" s="11" t="s">
        <v>73</v>
      </c>
      <c r="C83" s="21" t="s">
        <v>764</v>
      </c>
      <c r="D83" s="21">
        <v>14</v>
      </c>
      <c r="E83" s="21">
        <v>705471.31625499995</v>
      </c>
      <c r="F83" s="21">
        <v>5665100.0523110004</v>
      </c>
      <c r="G83" s="20">
        <v>3.6</v>
      </c>
      <c r="H83" s="20">
        <v>3.7</v>
      </c>
      <c r="I83" s="29" t="s">
        <v>49</v>
      </c>
      <c r="J83" s="31" t="s">
        <v>156</v>
      </c>
      <c r="K83" s="31" t="s">
        <v>54</v>
      </c>
      <c r="L83" s="88">
        <v>2024</v>
      </c>
      <c r="M83" s="162">
        <v>0.12</v>
      </c>
      <c r="N83" s="162">
        <v>14.2</v>
      </c>
      <c r="O83" s="162"/>
      <c r="P83" s="162">
        <v>463</v>
      </c>
      <c r="Q83" s="162">
        <v>0.9</v>
      </c>
      <c r="R83" s="162">
        <v>0.3</v>
      </c>
      <c r="S83" s="162">
        <v>3.66</v>
      </c>
      <c r="T83" s="162">
        <v>0.2</v>
      </c>
      <c r="U83" s="162">
        <v>47</v>
      </c>
      <c r="V83" s="162">
        <v>25.6</v>
      </c>
      <c r="W83" s="162">
        <v>86</v>
      </c>
      <c r="X83" s="162">
        <v>1.8</v>
      </c>
      <c r="Y83" s="162">
        <v>64.7</v>
      </c>
      <c r="Z83" s="162">
        <v>2.5099999999999998</v>
      </c>
      <c r="AA83" s="162">
        <v>1.47</v>
      </c>
      <c r="AB83" s="162">
        <v>1.1299999999999999</v>
      </c>
      <c r="AC83" s="162">
        <v>7.49</v>
      </c>
      <c r="AD83" s="162">
        <v>16</v>
      </c>
      <c r="AE83" s="162">
        <v>3.2</v>
      </c>
      <c r="AF83" s="162">
        <v>3.6</v>
      </c>
      <c r="AG83" s="162">
        <v>0.47</v>
      </c>
      <c r="AH83" s="162">
        <v>2.61</v>
      </c>
      <c r="AI83" s="162">
        <v>23</v>
      </c>
      <c r="AJ83" s="162">
        <v>31</v>
      </c>
      <c r="AK83" s="162">
        <v>3.31</v>
      </c>
      <c r="AL83" s="162">
        <v>8.6999999999999994E-2</v>
      </c>
      <c r="AM83" s="162">
        <v>0.93</v>
      </c>
      <c r="AN83" s="162">
        <v>2.17</v>
      </c>
      <c r="AO83" s="162">
        <v>6.7</v>
      </c>
      <c r="AP83" s="162">
        <v>19.7</v>
      </c>
      <c r="AQ83" s="162">
        <v>56</v>
      </c>
      <c r="AR83" s="162">
        <v>0.20799999999999999</v>
      </c>
      <c r="AS83" s="162">
        <v>9.34</v>
      </c>
      <c r="AT83" s="162">
        <v>5.0999999999999996</v>
      </c>
      <c r="AU83" s="162">
        <v>55.5</v>
      </c>
      <c r="AV83" s="162">
        <v>68</v>
      </c>
      <c r="AW83" s="162">
        <v>14.8</v>
      </c>
      <c r="AX83" s="162">
        <v>3.6</v>
      </c>
      <c r="AY83" s="162">
        <v>1.52</v>
      </c>
      <c r="AZ83" s="162">
        <v>245</v>
      </c>
      <c r="BA83" s="162">
        <v>0.36</v>
      </c>
      <c r="BB83" s="162">
        <v>0.42</v>
      </c>
      <c r="BC83" s="162">
        <v>5.58</v>
      </c>
      <c r="BD83" s="162">
        <v>0.83499999999999996</v>
      </c>
      <c r="BE83" s="162">
        <v>1.06</v>
      </c>
      <c r="BF83" s="162">
        <v>126</v>
      </c>
      <c r="BG83" s="162">
        <v>1</v>
      </c>
      <c r="BH83" s="162">
        <v>13.6</v>
      </c>
      <c r="BI83" s="162">
        <v>1.27</v>
      </c>
      <c r="BJ83" s="162">
        <v>68</v>
      </c>
      <c r="BK83" s="162">
        <v>151</v>
      </c>
    </row>
    <row r="84" spans="1:67" s="11" customFormat="1" ht="15" customHeight="1">
      <c r="A84" s="21" t="s">
        <v>692</v>
      </c>
      <c r="B84" s="11" t="s">
        <v>152</v>
      </c>
      <c r="C84" s="21" t="s">
        <v>765</v>
      </c>
      <c r="D84" s="21">
        <v>14</v>
      </c>
      <c r="E84" s="21">
        <v>738575.67365999997</v>
      </c>
      <c r="F84" s="21">
        <v>5580843.005717</v>
      </c>
      <c r="G84" s="20">
        <v>0.4</v>
      </c>
      <c r="H84" s="20">
        <v>0.8</v>
      </c>
      <c r="I84" s="29" t="s">
        <v>49</v>
      </c>
      <c r="J84" s="31" t="s">
        <v>156</v>
      </c>
      <c r="K84" s="31" t="s">
        <v>372</v>
      </c>
      <c r="L84" s="88">
        <v>2024</v>
      </c>
      <c r="M84" s="162">
        <v>0.16</v>
      </c>
      <c r="N84" s="162">
        <v>15.4</v>
      </c>
      <c r="O84" s="162"/>
      <c r="P84" s="162">
        <v>609</v>
      </c>
      <c r="Q84" s="162">
        <v>1.5</v>
      </c>
      <c r="R84" s="162">
        <v>0.4</v>
      </c>
      <c r="S84" s="162">
        <v>2.74</v>
      </c>
      <c r="T84" s="162">
        <v>0.2</v>
      </c>
      <c r="U84" s="162">
        <v>75</v>
      </c>
      <c r="V84" s="162">
        <v>12.6</v>
      </c>
      <c r="W84" s="162">
        <v>84</v>
      </c>
      <c r="X84" s="162">
        <v>2.8</v>
      </c>
      <c r="Y84" s="162">
        <v>33.6</v>
      </c>
      <c r="Z84" s="162">
        <v>3.34</v>
      </c>
      <c r="AA84" s="162">
        <v>1.76</v>
      </c>
      <c r="AB84" s="162">
        <v>1.33</v>
      </c>
      <c r="AC84" s="162">
        <v>4.58</v>
      </c>
      <c r="AD84" s="162">
        <v>17</v>
      </c>
      <c r="AE84" s="162">
        <v>4.3</v>
      </c>
      <c r="AF84" s="162">
        <v>5.3</v>
      </c>
      <c r="AG84" s="162">
        <v>0.57999999999999996</v>
      </c>
      <c r="AH84" s="162">
        <v>2.21</v>
      </c>
      <c r="AI84" s="162">
        <v>41</v>
      </c>
      <c r="AJ84" s="162">
        <v>27</v>
      </c>
      <c r="AK84" s="162">
        <v>1.85</v>
      </c>
      <c r="AL84" s="162">
        <v>5.8000000000000003E-2</v>
      </c>
      <c r="AM84" s="162">
        <v>1.72</v>
      </c>
      <c r="AN84" s="162">
        <v>2.81</v>
      </c>
      <c r="AO84" s="162">
        <v>9.3000000000000007</v>
      </c>
      <c r="AP84" s="162">
        <v>28.7</v>
      </c>
      <c r="AQ84" s="162">
        <v>38.200000000000003</v>
      </c>
      <c r="AR84" s="162">
        <v>0.183</v>
      </c>
      <c r="AS84" s="162">
        <v>18.899999999999999</v>
      </c>
      <c r="AT84" s="162">
        <v>8</v>
      </c>
      <c r="AU84" s="162">
        <v>63.1</v>
      </c>
      <c r="AV84" s="162">
        <v>139</v>
      </c>
      <c r="AW84" s="162">
        <v>11.5</v>
      </c>
      <c r="AX84" s="162">
        <v>5.0999999999999996</v>
      </c>
      <c r="AY84" s="162">
        <v>2.13</v>
      </c>
      <c r="AZ84" s="162">
        <v>339</v>
      </c>
      <c r="BA84" s="162">
        <v>0.46</v>
      </c>
      <c r="BB84" s="162">
        <v>0.56000000000000005</v>
      </c>
      <c r="BC84" s="162">
        <v>11.8</v>
      </c>
      <c r="BD84" s="162">
        <v>0.56599999999999995</v>
      </c>
      <c r="BE84" s="162">
        <v>6.14</v>
      </c>
      <c r="BF84" s="162">
        <v>75.400000000000006</v>
      </c>
      <c r="BG84" s="162">
        <v>1.3</v>
      </c>
      <c r="BH84" s="162">
        <v>16.3</v>
      </c>
      <c r="BI84" s="162">
        <v>1.49</v>
      </c>
      <c r="BJ84" s="162">
        <v>63</v>
      </c>
      <c r="BK84" s="162">
        <v>223</v>
      </c>
    </row>
    <row r="85" spans="1:67" s="11" customFormat="1" ht="15" customHeight="1">
      <c r="A85" s="21" t="s">
        <v>693</v>
      </c>
      <c r="B85" s="11" t="s">
        <v>152</v>
      </c>
      <c r="C85" s="21" t="s">
        <v>766</v>
      </c>
      <c r="D85" s="21">
        <v>14</v>
      </c>
      <c r="E85" s="21">
        <v>735013.097572</v>
      </c>
      <c r="F85" s="21">
        <v>5580756.6354360003</v>
      </c>
      <c r="G85" s="20">
        <v>1.4</v>
      </c>
      <c r="H85" s="20">
        <v>1.6</v>
      </c>
      <c r="I85" s="29" t="s">
        <v>49</v>
      </c>
      <c r="J85" s="31" t="s">
        <v>156</v>
      </c>
      <c r="K85" s="31" t="s">
        <v>54</v>
      </c>
      <c r="L85" s="88">
        <v>2024</v>
      </c>
      <c r="M85" s="162">
        <v>0.16</v>
      </c>
      <c r="N85" s="162">
        <v>15.1</v>
      </c>
      <c r="O85" s="162"/>
      <c r="P85" s="162">
        <v>577</v>
      </c>
      <c r="Q85" s="162">
        <v>1.3</v>
      </c>
      <c r="R85" s="162">
        <v>0.4</v>
      </c>
      <c r="S85" s="162">
        <v>3.25</v>
      </c>
      <c r="T85" s="162">
        <v>0.2</v>
      </c>
      <c r="U85" s="162">
        <v>65</v>
      </c>
      <c r="V85" s="162">
        <v>12.4</v>
      </c>
      <c r="W85" s="162">
        <v>86</v>
      </c>
      <c r="X85" s="162">
        <v>2.7</v>
      </c>
      <c r="Y85" s="162">
        <v>42</v>
      </c>
      <c r="Z85" s="162">
        <v>2.52</v>
      </c>
      <c r="AA85" s="162">
        <v>1.37</v>
      </c>
      <c r="AB85" s="162">
        <v>1.24</v>
      </c>
      <c r="AC85" s="162">
        <v>4.72</v>
      </c>
      <c r="AD85" s="162">
        <v>16.399999999999999</v>
      </c>
      <c r="AE85" s="162">
        <v>3.7</v>
      </c>
      <c r="AF85" s="162">
        <v>5.0999999999999996</v>
      </c>
      <c r="AG85" s="162">
        <v>0.44</v>
      </c>
      <c r="AH85" s="162">
        <v>2.2200000000000002</v>
      </c>
      <c r="AI85" s="162">
        <v>37</v>
      </c>
      <c r="AJ85" s="162">
        <v>23</v>
      </c>
      <c r="AK85" s="162">
        <v>2.04</v>
      </c>
      <c r="AL85" s="162">
        <v>6.5000000000000002E-2</v>
      </c>
      <c r="AM85" s="162">
        <v>0.99</v>
      </c>
      <c r="AN85" s="162">
        <v>3.2</v>
      </c>
      <c r="AO85" s="162">
        <v>8.4</v>
      </c>
      <c r="AP85" s="162">
        <v>25.6</v>
      </c>
      <c r="AQ85" s="162">
        <v>41.5</v>
      </c>
      <c r="AR85" s="162">
        <v>0.21199999999999999</v>
      </c>
      <c r="AS85" s="162">
        <v>16.8</v>
      </c>
      <c r="AT85" s="162">
        <v>7</v>
      </c>
      <c r="AU85" s="162">
        <v>59.2</v>
      </c>
      <c r="AV85" s="162">
        <v>71</v>
      </c>
      <c r="AW85" s="162">
        <v>10.8</v>
      </c>
      <c r="AX85" s="162">
        <v>4.4000000000000004</v>
      </c>
      <c r="AY85" s="162">
        <v>3.18</v>
      </c>
      <c r="AZ85" s="162">
        <v>385</v>
      </c>
      <c r="BA85" s="162">
        <v>0.45</v>
      </c>
      <c r="BB85" s="162">
        <v>0.43</v>
      </c>
      <c r="BC85" s="162">
        <v>9.98</v>
      </c>
      <c r="BD85" s="162">
        <v>0.56000000000000005</v>
      </c>
      <c r="BE85" s="162">
        <v>3.12</v>
      </c>
      <c r="BF85" s="162">
        <v>72.8</v>
      </c>
      <c r="BG85" s="162">
        <v>1.1000000000000001</v>
      </c>
      <c r="BH85" s="162">
        <v>13.6</v>
      </c>
      <c r="BI85" s="162">
        <v>1.1599999999999999</v>
      </c>
      <c r="BJ85" s="162">
        <v>53</v>
      </c>
      <c r="BK85" s="162">
        <v>209</v>
      </c>
    </row>
    <row r="86" spans="1:67" s="11" customFormat="1" ht="15" customHeight="1">
      <c r="A86" s="21" t="s">
        <v>694</v>
      </c>
      <c r="B86" s="11" t="s">
        <v>152</v>
      </c>
      <c r="C86" s="21" t="s">
        <v>767</v>
      </c>
      <c r="D86" s="21">
        <v>14</v>
      </c>
      <c r="E86" s="21">
        <v>750875.30307699996</v>
      </c>
      <c r="F86" s="21">
        <v>5613026.0416169995</v>
      </c>
      <c r="G86" s="20">
        <v>0.4</v>
      </c>
      <c r="H86" s="20">
        <v>0.7</v>
      </c>
      <c r="I86" s="29" t="s">
        <v>49</v>
      </c>
      <c r="J86" s="31" t="s">
        <v>156</v>
      </c>
      <c r="K86" s="31" t="s">
        <v>372</v>
      </c>
      <c r="L86" s="88">
        <v>2024</v>
      </c>
      <c r="M86" s="162">
        <v>0.12</v>
      </c>
      <c r="N86" s="162">
        <v>15.2</v>
      </c>
      <c r="O86" s="162"/>
      <c r="P86" s="162">
        <v>499</v>
      </c>
      <c r="Q86" s="162">
        <v>1.2</v>
      </c>
      <c r="R86" s="162">
        <v>0.4</v>
      </c>
      <c r="S86" s="162">
        <v>3.3</v>
      </c>
      <c r="T86" s="162">
        <v>0.2</v>
      </c>
      <c r="U86" s="162">
        <v>39</v>
      </c>
      <c r="V86" s="162">
        <v>11.9</v>
      </c>
      <c r="W86" s="162">
        <v>115</v>
      </c>
      <c r="X86" s="162">
        <v>1.8</v>
      </c>
      <c r="Y86" s="162">
        <v>34.299999999999997</v>
      </c>
      <c r="Z86" s="162">
        <v>2.13</v>
      </c>
      <c r="AA86" s="162">
        <v>1.19</v>
      </c>
      <c r="AB86" s="162">
        <v>1.06</v>
      </c>
      <c r="AC86" s="162">
        <v>3.96</v>
      </c>
      <c r="AD86" s="162">
        <v>16.3</v>
      </c>
      <c r="AE86" s="162">
        <v>2.9</v>
      </c>
      <c r="AF86" s="162">
        <v>5.6</v>
      </c>
      <c r="AG86" s="162">
        <v>0.38</v>
      </c>
      <c r="AH86" s="162">
        <v>1.82</v>
      </c>
      <c r="AI86" s="162">
        <v>22</v>
      </c>
      <c r="AJ86" s="162">
        <v>18</v>
      </c>
      <c r="AK86" s="162">
        <v>1.85</v>
      </c>
      <c r="AL86" s="162">
        <v>5.2999999999999999E-2</v>
      </c>
      <c r="AM86" s="162">
        <v>1.32</v>
      </c>
      <c r="AN86" s="162">
        <v>3.4</v>
      </c>
      <c r="AO86" s="162">
        <v>7.6</v>
      </c>
      <c r="AP86" s="162">
        <v>17.8</v>
      </c>
      <c r="AQ86" s="162">
        <v>51.6</v>
      </c>
      <c r="AR86" s="162">
        <v>0.11700000000000001</v>
      </c>
      <c r="AS86" s="162">
        <v>15.3</v>
      </c>
      <c r="AT86" s="162">
        <v>4.5999999999999996</v>
      </c>
      <c r="AU86" s="162">
        <v>44.9</v>
      </c>
      <c r="AV86" s="162">
        <v>77</v>
      </c>
      <c r="AW86" s="162">
        <v>10</v>
      </c>
      <c r="AX86" s="162">
        <v>3.3</v>
      </c>
      <c r="AY86" s="162">
        <v>2.58</v>
      </c>
      <c r="AZ86" s="162">
        <v>404</v>
      </c>
      <c r="BA86" s="162">
        <v>0.4</v>
      </c>
      <c r="BB86" s="162">
        <v>0.36</v>
      </c>
      <c r="BC86" s="162">
        <v>7.91</v>
      </c>
      <c r="BD86" s="162">
        <v>0.51900000000000002</v>
      </c>
      <c r="BE86" s="162">
        <v>2.0499999999999998</v>
      </c>
      <c r="BF86" s="162">
        <v>65.8</v>
      </c>
      <c r="BG86" s="162">
        <v>1</v>
      </c>
      <c r="BH86" s="162">
        <v>11.3</v>
      </c>
      <c r="BI86" s="162">
        <v>1.07</v>
      </c>
      <c r="BJ86" s="162">
        <v>47</v>
      </c>
      <c r="BK86" s="162">
        <v>237</v>
      </c>
    </row>
    <row r="87" spans="1:67" s="11" customFormat="1" ht="15" customHeight="1">
      <c r="A87" s="21" t="s">
        <v>695</v>
      </c>
      <c r="B87" s="11" t="s">
        <v>152</v>
      </c>
      <c r="C87" s="21" t="s">
        <v>768</v>
      </c>
      <c r="D87" s="21">
        <v>14</v>
      </c>
      <c r="E87" s="21">
        <v>750886.84158899996</v>
      </c>
      <c r="F87" s="21">
        <v>5612958.300024</v>
      </c>
      <c r="G87" s="20">
        <v>0.4</v>
      </c>
      <c r="H87" s="20">
        <v>0.7</v>
      </c>
      <c r="I87" s="29" t="s">
        <v>49</v>
      </c>
      <c r="J87" s="31" t="s">
        <v>156</v>
      </c>
      <c r="K87" s="31" t="s">
        <v>54</v>
      </c>
      <c r="L87" s="88">
        <v>2024</v>
      </c>
      <c r="M87" s="162">
        <v>0.15</v>
      </c>
      <c r="N87" s="162">
        <v>17.8</v>
      </c>
      <c r="O87" s="162"/>
      <c r="P87" s="162">
        <v>513</v>
      </c>
      <c r="Q87" s="162">
        <v>1.8</v>
      </c>
      <c r="R87" s="162">
        <v>0.6</v>
      </c>
      <c r="S87" s="162">
        <v>2.1800000000000002</v>
      </c>
      <c r="T87" s="162">
        <v>0.2</v>
      </c>
      <c r="U87" s="162">
        <v>61</v>
      </c>
      <c r="V87" s="162">
        <v>16.7</v>
      </c>
      <c r="W87" s="162">
        <v>126</v>
      </c>
      <c r="X87" s="162">
        <v>9.5</v>
      </c>
      <c r="Y87" s="162">
        <v>45.9</v>
      </c>
      <c r="Z87" s="162">
        <v>2.44</v>
      </c>
      <c r="AA87" s="162">
        <v>1.35</v>
      </c>
      <c r="AB87" s="162">
        <v>1.0900000000000001</v>
      </c>
      <c r="AC87" s="162">
        <v>5.65</v>
      </c>
      <c r="AD87" s="162">
        <v>19.100000000000001</v>
      </c>
      <c r="AE87" s="162">
        <v>3.3</v>
      </c>
      <c r="AF87" s="162">
        <v>4.4000000000000004</v>
      </c>
      <c r="AG87" s="162">
        <v>0.43</v>
      </c>
      <c r="AH87" s="162">
        <v>1.74</v>
      </c>
      <c r="AI87" s="162">
        <v>36</v>
      </c>
      <c r="AJ87" s="162">
        <v>90</v>
      </c>
      <c r="AK87" s="162">
        <v>2.2200000000000002</v>
      </c>
      <c r="AL87" s="162">
        <v>5.5E-2</v>
      </c>
      <c r="AM87" s="162">
        <v>3.4</v>
      </c>
      <c r="AN87" s="162">
        <v>2</v>
      </c>
      <c r="AO87" s="162">
        <v>9.5</v>
      </c>
      <c r="AP87" s="162">
        <v>23.5</v>
      </c>
      <c r="AQ87" s="162">
        <v>63.8</v>
      </c>
      <c r="AR87" s="162">
        <v>0.23599999999999999</v>
      </c>
      <c r="AS87" s="162">
        <v>20.5</v>
      </c>
      <c r="AT87" s="162">
        <v>6.5</v>
      </c>
      <c r="AU87" s="162">
        <v>59.4</v>
      </c>
      <c r="AV87" s="162">
        <v>145</v>
      </c>
      <c r="AW87" s="162">
        <v>11.7</v>
      </c>
      <c r="AX87" s="162">
        <v>4</v>
      </c>
      <c r="AY87" s="162">
        <v>1.99</v>
      </c>
      <c r="AZ87" s="162">
        <v>246</v>
      </c>
      <c r="BA87" s="162">
        <v>0.49</v>
      </c>
      <c r="BB87" s="162">
        <v>0.41</v>
      </c>
      <c r="BC87" s="162">
        <v>10.4</v>
      </c>
      <c r="BD87" s="162">
        <v>0.60099999999999998</v>
      </c>
      <c r="BE87" s="162">
        <v>2.4900000000000002</v>
      </c>
      <c r="BF87" s="162">
        <v>111</v>
      </c>
      <c r="BG87" s="162">
        <v>1.5</v>
      </c>
      <c r="BH87" s="162">
        <v>12.7</v>
      </c>
      <c r="BI87" s="162">
        <v>1.1499999999999999</v>
      </c>
      <c r="BJ87" s="162">
        <v>69</v>
      </c>
      <c r="BK87" s="162">
        <v>179</v>
      </c>
    </row>
    <row r="88" spans="1:67" s="11" customFormat="1" ht="15" customHeight="1">
      <c r="A88" s="21" t="s">
        <v>696</v>
      </c>
      <c r="B88" s="11" t="s">
        <v>152</v>
      </c>
      <c r="C88" s="21" t="s">
        <v>769</v>
      </c>
      <c r="D88" s="21">
        <v>14</v>
      </c>
      <c r="E88" s="21">
        <v>750845.205724</v>
      </c>
      <c r="F88" s="21">
        <v>5613043.2054470005</v>
      </c>
      <c r="G88" s="20">
        <v>0.4</v>
      </c>
      <c r="H88" s="20">
        <v>0.6</v>
      </c>
      <c r="I88" s="29" t="s">
        <v>49</v>
      </c>
      <c r="J88" s="31" t="s">
        <v>156</v>
      </c>
      <c r="K88" s="31" t="s">
        <v>54</v>
      </c>
      <c r="L88" s="88">
        <v>2024</v>
      </c>
      <c r="M88" s="162">
        <v>0.12</v>
      </c>
      <c r="N88" s="162">
        <v>15.4</v>
      </c>
      <c r="O88" s="162"/>
      <c r="P88" s="162">
        <v>570</v>
      </c>
      <c r="Q88" s="162">
        <v>1.2</v>
      </c>
      <c r="R88" s="162">
        <v>1</v>
      </c>
      <c r="S88" s="162">
        <v>2.99</v>
      </c>
      <c r="T88" s="162">
        <v>0.2</v>
      </c>
      <c r="U88" s="162">
        <v>42</v>
      </c>
      <c r="V88" s="162">
        <v>14.6</v>
      </c>
      <c r="W88" s="162">
        <v>113</v>
      </c>
      <c r="X88" s="162">
        <v>4.5999999999999996</v>
      </c>
      <c r="Y88" s="162">
        <v>40.700000000000003</v>
      </c>
      <c r="Z88" s="162">
        <v>2.2000000000000002</v>
      </c>
      <c r="AA88" s="162">
        <v>1.26</v>
      </c>
      <c r="AB88" s="162">
        <v>1.08</v>
      </c>
      <c r="AC88" s="162">
        <v>4.92</v>
      </c>
      <c r="AD88" s="162">
        <v>17</v>
      </c>
      <c r="AE88" s="162">
        <v>3</v>
      </c>
      <c r="AF88" s="162">
        <v>5</v>
      </c>
      <c r="AG88" s="162">
        <v>0.39</v>
      </c>
      <c r="AH88" s="162">
        <v>2.2599999999999998</v>
      </c>
      <c r="AI88" s="162">
        <v>21</v>
      </c>
      <c r="AJ88" s="162">
        <v>25</v>
      </c>
      <c r="AK88" s="162">
        <v>2.37</v>
      </c>
      <c r="AL88" s="162">
        <v>6.0999999999999999E-2</v>
      </c>
      <c r="AM88" s="162">
        <v>1.51</v>
      </c>
      <c r="AN88" s="162">
        <v>2.99</v>
      </c>
      <c r="AO88" s="162">
        <v>8.5</v>
      </c>
      <c r="AP88" s="162">
        <v>18.399999999999999</v>
      </c>
      <c r="AQ88" s="162">
        <v>58.4</v>
      </c>
      <c r="AR88" s="162">
        <v>0.20399999999999999</v>
      </c>
      <c r="AS88" s="162">
        <v>15.5</v>
      </c>
      <c r="AT88" s="162">
        <v>4.7</v>
      </c>
      <c r="AU88" s="162">
        <v>68</v>
      </c>
      <c r="AV88" s="162">
        <v>107</v>
      </c>
      <c r="AW88" s="162">
        <v>10.8</v>
      </c>
      <c r="AX88" s="162">
        <v>3.4</v>
      </c>
      <c r="AY88" s="162">
        <v>2.39</v>
      </c>
      <c r="AZ88" s="162">
        <v>374</v>
      </c>
      <c r="BA88" s="162">
        <v>0.42</v>
      </c>
      <c r="BB88" s="162">
        <v>0.38</v>
      </c>
      <c r="BC88" s="162">
        <v>8.01</v>
      </c>
      <c r="BD88" s="162">
        <v>0.60799999999999998</v>
      </c>
      <c r="BE88" s="162">
        <v>1.7</v>
      </c>
      <c r="BF88" s="162">
        <v>80.900000000000006</v>
      </c>
      <c r="BG88" s="162">
        <v>1.1000000000000001</v>
      </c>
      <c r="BH88" s="162">
        <v>11.7</v>
      </c>
      <c r="BI88" s="162">
        <v>1.04</v>
      </c>
      <c r="BJ88" s="162">
        <v>61</v>
      </c>
      <c r="BK88" s="162">
        <v>214</v>
      </c>
    </row>
    <row r="89" spans="1:67" s="11" customFormat="1" ht="15" customHeight="1">
      <c r="A89" s="21" t="s">
        <v>697</v>
      </c>
      <c r="B89" s="11" t="s">
        <v>152</v>
      </c>
      <c r="C89" s="21" t="s">
        <v>770</v>
      </c>
      <c r="D89" s="21">
        <v>14</v>
      </c>
      <c r="E89" s="21">
        <v>750750.97215699998</v>
      </c>
      <c r="F89" s="21">
        <v>5613039.3613259997</v>
      </c>
      <c r="G89" s="20">
        <v>0.5</v>
      </c>
      <c r="H89" s="20">
        <v>0.7</v>
      </c>
      <c r="I89" s="29" t="s">
        <v>49</v>
      </c>
      <c r="J89" s="32" t="s">
        <v>156</v>
      </c>
      <c r="K89" s="32" t="s">
        <v>54</v>
      </c>
      <c r="L89" s="88">
        <v>2024</v>
      </c>
      <c r="M89" s="162">
        <v>0.2</v>
      </c>
      <c r="N89" s="162">
        <v>15.4</v>
      </c>
      <c r="O89" s="162"/>
      <c r="P89" s="162">
        <v>613</v>
      </c>
      <c r="Q89" s="162">
        <v>1.3</v>
      </c>
      <c r="R89" s="162">
        <v>0.3</v>
      </c>
      <c r="S89" s="162">
        <v>2.98</v>
      </c>
      <c r="T89" s="162">
        <v>0.2</v>
      </c>
      <c r="U89" s="162">
        <v>37</v>
      </c>
      <c r="V89" s="162">
        <v>13.2</v>
      </c>
      <c r="W89" s="162">
        <v>90</v>
      </c>
      <c r="X89" s="162">
        <v>2.5</v>
      </c>
      <c r="Y89" s="162">
        <v>18.5</v>
      </c>
      <c r="Z89" s="162">
        <v>2.0299999999999998</v>
      </c>
      <c r="AA89" s="162">
        <v>1.1499999999999999</v>
      </c>
      <c r="AB89" s="162">
        <v>1.02</v>
      </c>
      <c r="AC89" s="162">
        <v>4.74</v>
      </c>
      <c r="AD89" s="162">
        <v>17.3</v>
      </c>
      <c r="AE89" s="162">
        <v>2.5</v>
      </c>
      <c r="AF89" s="162">
        <v>5.7</v>
      </c>
      <c r="AG89" s="162">
        <v>0.37</v>
      </c>
      <c r="AH89" s="162">
        <v>2.35</v>
      </c>
      <c r="AI89" s="162">
        <v>14</v>
      </c>
      <c r="AJ89" s="162">
        <v>22</v>
      </c>
      <c r="AK89" s="162">
        <v>2.02</v>
      </c>
      <c r="AL89" s="162">
        <v>5.8000000000000003E-2</v>
      </c>
      <c r="AM89" s="162">
        <v>1.27</v>
      </c>
      <c r="AN89" s="162">
        <v>3.18</v>
      </c>
      <c r="AO89" s="162">
        <v>8.9</v>
      </c>
      <c r="AP89" s="162">
        <v>15.5</v>
      </c>
      <c r="AQ89" s="162">
        <v>46.5</v>
      </c>
      <c r="AR89" s="162">
        <v>0.153</v>
      </c>
      <c r="AS89" s="162">
        <v>14.3</v>
      </c>
      <c r="AT89" s="162">
        <v>3.4</v>
      </c>
      <c r="AU89" s="162">
        <v>68.599999999999994</v>
      </c>
      <c r="AV89" s="162">
        <v>70</v>
      </c>
      <c r="AW89" s="162">
        <v>10.199999999999999</v>
      </c>
      <c r="AX89" s="162">
        <v>3</v>
      </c>
      <c r="AY89" s="162">
        <v>2.2799999999999998</v>
      </c>
      <c r="AZ89" s="162">
        <v>399</v>
      </c>
      <c r="BA89" s="162">
        <v>0.42</v>
      </c>
      <c r="BB89" s="162">
        <v>0.34</v>
      </c>
      <c r="BC89" s="162">
        <v>7.59</v>
      </c>
      <c r="BD89" s="162">
        <v>0.61299999999999999</v>
      </c>
      <c r="BE89" s="162">
        <v>1.51</v>
      </c>
      <c r="BF89" s="162">
        <v>76</v>
      </c>
      <c r="BG89" s="162">
        <v>1</v>
      </c>
      <c r="BH89" s="162">
        <v>10.9</v>
      </c>
      <c r="BI89" s="162">
        <v>1.03</v>
      </c>
      <c r="BJ89" s="162">
        <v>59</v>
      </c>
      <c r="BK89" s="162">
        <v>231</v>
      </c>
    </row>
    <row r="90" spans="1:67" s="11" customFormat="1" ht="15" customHeight="1">
      <c r="A90" s="21" t="s">
        <v>698</v>
      </c>
      <c r="B90" s="11" t="s">
        <v>152</v>
      </c>
      <c r="C90" s="11" t="s">
        <v>771</v>
      </c>
      <c r="D90" s="21">
        <v>14</v>
      </c>
      <c r="E90" s="21">
        <v>760391.051874</v>
      </c>
      <c r="F90" s="21">
        <v>5625851.3652529996</v>
      </c>
      <c r="G90" s="20">
        <v>0.6</v>
      </c>
      <c r="H90" s="20">
        <v>0.9</v>
      </c>
      <c r="I90" s="29" t="s">
        <v>49</v>
      </c>
      <c r="J90" s="32" t="s">
        <v>156</v>
      </c>
      <c r="K90" s="32" t="s">
        <v>372</v>
      </c>
      <c r="L90" s="88">
        <v>2024</v>
      </c>
      <c r="M90" s="162">
        <v>0.11</v>
      </c>
      <c r="N90" s="162">
        <v>15.3</v>
      </c>
      <c r="O90" s="162"/>
      <c r="P90" s="162">
        <v>483</v>
      </c>
      <c r="Q90" s="162">
        <v>1.3</v>
      </c>
      <c r="R90" s="162">
        <v>0.4</v>
      </c>
      <c r="S90" s="162">
        <v>3.23</v>
      </c>
      <c r="T90" s="162">
        <v>0.2</v>
      </c>
      <c r="U90" s="162">
        <v>42</v>
      </c>
      <c r="V90" s="162">
        <v>16</v>
      </c>
      <c r="W90" s="162">
        <v>132</v>
      </c>
      <c r="X90" s="162">
        <v>2.6</v>
      </c>
      <c r="Y90" s="162">
        <v>44.4</v>
      </c>
      <c r="Z90" s="162">
        <v>2.08</v>
      </c>
      <c r="AA90" s="162">
        <v>1.17</v>
      </c>
      <c r="AB90" s="162">
        <v>1</v>
      </c>
      <c r="AC90" s="162">
        <v>4.7699999999999996</v>
      </c>
      <c r="AD90" s="162">
        <v>16.5</v>
      </c>
      <c r="AE90" s="162">
        <v>2.8</v>
      </c>
      <c r="AF90" s="162">
        <v>4.7</v>
      </c>
      <c r="AG90" s="162">
        <v>0.37</v>
      </c>
      <c r="AH90" s="162">
        <v>1.7</v>
      </c>
      <c r="AI90" s="162">
        <v>23</v>
      </c>
      <c r="AJ90" s="162">
        <v>23</v>
      </c>
      <c r="AK90" s="162">
        <v>2.2999999999999998</v>
      </c>
      <c r="AL90" s="162">
        <v>0.06</v>
      </c>
      <c r="AM90" s="162">
        <v>1.32</v>
      </c>
      <c r="AN90" s="162">
        <v>3.12</v>
      </c>
      <c r="AO90" s="162">
        <v>7.3</v>
      </c>
      <c r="AP90" s="162">
        <v>18.100000000000001</v>
      </c>
      <c r="AQ90" s="162">
        <v>63</v>
      </c>
      <c r="AR90" s="162">
        <v>0.10299999999999999</v>
      </c>
      <c r="AS90" s="162">
        <v>16.3</v>
      </c>
      <c r="AT90" s="162">
        <v>4.8</v>
      </c>
      <c r="AU90" s="162">
        <v>48.5</v>
      </c>
      <c r="AV90" s="162">
        <v>81</v>
      </c>
      <c r="AW90" s="162">
        <v>11.3</v>
      </c>
      <c r="AX90" s="162">
        <v>3.2</v>
      </c>
      <c r="AY90" s="162">
        <v>2.85</v>
      </c>
      <c r="AZ90" s="162">
        <v>358</v>
      </c>
      <c r="BA90" s="162">
        <v>0.38</v>
      </c>
      <c r="BB90" s="162">
        <v>0.36</v>
      </c>
      <c r="BC90" s="162">
        <v>7.56</v>
      </c>
      <c r="BD90" s="162">
        <v>0.55400000000000005</v>
      </c>
      <c r="BE90" s="162">
        <v>1.86</v>
      </c>
      <c r="BF90" s="162">
        <v>80.900000000000006</v>
      </c>
      <c r="BG90" s="162">
        <v>1.1000000000000001</v>
      </c>
      <c r="BH90" s="162">
        <v>11.1</v>
      </c>
      <c r="BI90" s="162">
        <v>1.02</v>
      </c>
      <c r="BJ90" s="162">
        <v>54</v>
      </c>
      <c r="BK90" s="162">
        <v>191</v>
      </c>
    </row>
    <row r="91" spans="1:67" s="11" customFormat="1" ht="15" customHeight="1">
      <c r="A91" s="21" t="s">
        <v>699</v>
      </c>
      <c r="B91" s="11" t="s">
        <v>152</v>
      </c>
      <c r="C91" s="11" t="s">
        <v>772</v>
      </c>
      <c r="D91" s="11">
        <v>14</v>
      </c>
      <c r="E91" s="21">
        <v>759277.23331799998</v>
      </c>
      <c r="F91" s="21">
        <v>5634592.3020829996</v>
      </c>
      <c r="G91" s="20">
        <v>0.4</v>
      </c>
      <c r="H91" s="20">
        <v>0.6</v>
      </c>
      <c r="I91" s="29" t="s">
        <v>49</v>
      </c>
      <c r="J91" s="32" t="s">
        <v>156</v>
      </c>
      <c r="K91" s="32" t="s">
        <v>372</v>
      </c>
      <c r="L91" s="88">
        <v>2024</v>
      </c>
      <c r="M91" s="162">
        <v>0.14000000000000001</v>
      </c>
      <c r="N91" s="162">
        <v>17.5</v>
      </c>
      <c r="O91" s="162"/>
      <c r="P91" s="162">
        <v>552</v>
      </c>
      <c r="Q91" s="162">
        <v>1.2</v>
      </c>
      <c r="R91" s="162">
        <v>0.3</v>
      </c>
      <c r="S91" s="162">
        <v>2.15</v>
      </c>
      <c r="T91" s="162">
        <v>0.2</v>
      </c>
      <c r="U91" s="162">
        <v>41</v>
      </c>
      <c r="V91" s="162">
        <v>22.8</v>
      </c>
      <c r="W91" s="162">
        <v>173</v>
      </c>
      <c r="X91" s="162">
        <v>2.7</v>
      </c>
      <c r="Y91" s="162">
        <v>79</v>
      </c>
      <c r="Z91" s="162">
        <v>2.29</v>
      </c>
      <c r="AA91" s="162">
        <v>1.1200000000000001</v>
      </c>
      <c r="AB91" s="162">
        <v>1.03</v>
      </c>
      <c r="AC91" s="162">
        <v>5.98</v>
      </c>
      <c r="AD91" s="162">
        <v>19</v>
      </c>
      <c r="AE91" s="162">
        <v>3.1</v>
      </c>
      <c r="AF91" s="162">
        <v>4.0999999999999996</v>
      </c>
      <c r="AG91" s="162">
        <v>0.38</v>
      </c>
      <c r="AH91" s="162">
        <v>2.02</v>
      </c>
      <c r="AI91" s="162">
        <v>21</v>
      </c>
      <c r="AJ91" s="162">
        <v>35</v>
      </c>
      <c r="AK91" s="162">
        <v>2.9</v>
      </c>
      <c r="AL91" s="162">
        <v>5.8999999999999997E-2</v>
      </c>
      <c r="AM91" s="162">
        <v>1.85</v>
      </c>
      <c r="AN91" s="162">
        <v>2.1800000000000002</v>
      </c>
      <c r="AO91" s="162">
        <v>8.1999999999999993</v>
      </c>
      <c r="AP91" s="162">
        <v>19</v>
      </c>
      <c r="AQ91" s="162">
        <v>84.2</v>
      </c>
      <c r="AR91" s="162">
        <v>8.3000000000000004E-2</v>
      </c>
      <c r="AS91" s="162">
        <v>21.6</v>
      </c>
      <c r="AT91" s="162">
        <v>4.9000000000000004</v>
      </c>
      <c r="AU91" s="162">
        <v>61.2</v>
      </c>
      <c r="AV91" s="162">
        <v>185</v>
      </c>
      <c r="AW91" s="162">
        <v>12.1</v>
      </c>
      <c r="AX91" s="162">
        <v>3.4</v>
      </c>
      <c r="AY91" s="162">
        <v>1.93</v>
      </c>
      <c r="AZ91" s="162">
        <v>294</v>
      </c>
      <c r="BA91" s="162">
        <v>0.38</v>
      </c>
      <c r="BB91" s="162">
        <v>0.39</v>
      </c>
      <c r="BC91" s="162">
        <v>7.5</v>
      </c>
      <c r="BD91" s="162">
        <v>0.69199999999999995</v>
      </c>
      <c r="BE91" s="162">
        <v>1.53</v>
      </c>
      <c r="BF91" s="162">
        <v>101</v>
      </c>
      <c r="BG91" s="162">
        <v>1.2</v>
      </c>
      <c r="BH91" s="162">
        <v>11.1</v>
      </c>
      <c r="BI91" s="162">
        <v>0.91</v>
      </c>
      <c r="BJ91" s="162">
        <v>76</v>
      </c>
      <c r="BK91" s="162">
        <v>165</v>
      </c>
    </row>
    <row r="92" spans="1:67" s="11" customFormat="1" ht="15" customHeight="1">
      <c r="A92" s="21" t="s">
        <v>700</v>
      </c>
      <c r="B92" s="11" t="s">
        <v>152</v>
      </c>
      <c r="C92" s="11" t="s">
        <v>773</v>
      </c>
      <c r="D92" s="11">
        <v>14</v>
      </c>
      <c r="E92" s="21">
        <v>760701.42900300003</v>
      </c>
      <c r="F92" s="19">
        <v>5638561.5305340001</v>
      </c>
      <c r="G92" s="20">
        <v>3</v>
      </c>
      <c r="H92" s="20">
        <v>3.2</v>
      </c>
      <c r="I92" s="29" t="s">
        <v>49</v>
      </c>
      <c r="J92" s="32" t="s">
        <v>156</v>
      </c>
      <c r="K92" s="32" t="s">
        <v>54</v>
      </c>
      <c r="L92" s="88">
        <v>2024</v>
      </c>
      <c r="M92" s="162">
        <v>0.12</v>
      </c>
      <c r="N92" s="162">
        <v>15.4</v>
      </c>
      <c r="O92" s="162"/>
      <c r="P92" s="162">
        <v>461</v>
      </c>
      <c r="Q92" s="162">
        <v>0.9</v>
      </c>
      <c r="R92" s="162">
        <v>0.3</v>
      </c>
      <c r="S92" s="162">
        <v>2.78</v>
      </c>
      <c r="T92" s="162">
        <v>0.2</v>
      </c>
      <c r="U92" s="162">
        <v>52</v>
      </c>
      <c r="V92" s="162">
        <v>18.600000000000001</v>
      </c>
      <c r="W92" s="162">
        <v>70</v>
      </c>
      <c r="X92" s="162">
        <v>1.2</v>
      </c>
      <c r="Y92" s="162">
        <v>47</v>
      </c>
      <c r="Z92" s="162">
        <v>2.14</v>
      </c>
      <c r="AA92" s="162">
        <v>1.18</v>
      </c>
      <c r="AB92" s="162">
        <v>1.22</v>
      </c>
      <c r="AC92" s="162">
        <v>5.82</v>
      </c>
      <c r="AD92" s="162">
        <v>17</v>
      </c>
      <c r="AE92" s="162">
        <v>3.2</v>
      </c>
      <c r="AF92" s="162">
        <v>4.3</v>
      </c>
      <c r="AG92" s="162">
        <v>0.37</v>
      </c>
      <c r="AH92" s="162">
        <v>2.4300000000000002</v>
      </c>
      <c r="AI92" s="162">
        <v>27</v>
      </c>
      <c r="AJ92" s="162">
        <v>20</v>
      </c>
      <c r="AK92" s="162">
        <v>2.42</v>
      </c>
      <c r="AL92" s="162">
        <v>7.5999999999999998E-2</v>
      </c>
      <c r="AM92" s="162">
        <v>0.78</v>
      </c>
      <c r="AN92" s="162">
        <v>2.4900000000000002</v>
      </c>
      <c r="AO92" s="162">
        <v>6.3</v>
      </c>
      <c r="AP92" s="162">
        <v>23.3</v>
      </c>
      <c r="AQ92" s="162">
        <v>48.3</v>
      </c>
      <c r="AR92" s="162">
        <v>0.19700000000000001</v>
      </c>
      <c r="AS92" s="162">
        <v>7.89</v>
      </c>
      <c r="AT92" s="162">
        <v>6.3</v>
      </c>
      <c r="AU92" s="162">
        <v>52.1</v>
      </c>
      <c r="AV92" s="162">
        <v>61</v>
      </c>
      <c r="AW92" s="162">
        <v>12</v>
      </c>
      <c r="AX92" s="162">
        <v>3.9</v>
      </c>
      <c r="AY92" s="162">
        <v>1.1399999999999999</v>
      </c>
      <c r="AZ92" s="162">
        <v>306</v>
      </c>
      <c r="BA92" s="162">
        <v>0.31</v>
      </c>
      <c r="BB92" s="162">
        <v>0.37</v>
      </c>
      <c r="BC92" s="162">
        <v>5.98</v>
      </c>
      <c r="BD92" s="162">
        <v>0.55100000000000005</v>
      </c>
      <c r="BE92" s="162">
        <v>0.94</v>
      </c>
      <c r="BF92" s="162">
        <v>86.2</v>
      </c>
      <c r="BG92" s="162">
        <v>0.9</v>
      </c>
      <c r="BH92" s="162">
        <v>11.2</v>
      </c>
      <c r="BI92" s="162">
        <v>1</v>
      </c>
      <c r="BJ92" s="162">
        <v>68</v>
      </c>
      <c r="BK92" s="162">
        <v>178</v>
      </c>
    </row>
    <row r="93" spans="1:67" s="11" customFormat="1" ht="15" customHeight="1">
      <c r="A93" s="21" t="s">
        <v>701</v>
      </c>
      <c r="B93" s="11" t="s">
        <v>152</v>
      </c>
      <c r="C93" s="11" t="s">
        <v>774</v>
      </c>
      <c r="D93" s="11">
        <v>14</v>
      </c>
      <c r="E93" s="21">
        <v>760066.74153799994</v>
      </c>
      <c r="F93" s="21">
        <v>5641696.7522529997</v>
      </c>
      <c r="G93" s="20">
        <v>0.3</v>
      </c>
      <c r="H93" s="20">
        <v>0.5</v>
      </c>
      <c r="I93" s="29" t="s">
        <v>49</v>
      </c>
      <c r="J93" s="32" t="s">
        <v>156</v>
      </c>
      <c r="K93" s="32" t="s">
        <v>54</v>
      </c>
      <c r="L93" s="88">
        <v>2024</v>
      </c>
      <c r="M93" s="162">
        <v>0.13</v>
      </c>
      <c r="N93" s="162">
        <v>14.4</v>
      </c>
      <c r="O93" s="162"/>
      <c r="P93" s="162">
        <v>531</v>
      </c>
      <c r="Q93" s="162">
        <v>1</v>
      </c>
      <c r="R93" s="162">
        <v>0.3</v>
      </c>
      <c r="S93" s="162">
        <v>2.73</v>
      </c>
      <c r="T93" s="162">
        <v>0.2</v>
      </c>
      <c r="U93" s="162">
        <v>25</v>
      </c>
      <c r="V93" s="162">
        <v>20.2</v>
      </c>
      <c r="W93" s="162">
        <v>114</v>
      </c>
      <c r="X93" s="162">
        <v>1.4</v>
      </c>
      <c r="Y93" s="162">
        <v>26</v>
      </c>
      <c r="Z93" s="162">
        <v>2.0299999999999998</v>
      </c>
      <c r="AA93" s="162">
        <v>1.19</v>
      </c>
      <c r="AB93" s="162">
        <v>0.98</v>
      </c>
      <c r="AC93" s="162">
        <v>5.83</v>
      </c>
      <c r="AD93" s="162">
        <v>16.8</v>
      </c>
      <c r="AE93" s="162">
        <v>2.4</v>
      </c>
      <c r="AF93" s="162">
        <v>5.7</v>
      </c>
      <c r="AG93" s="162">
        <v>0.37</v>
      </c>
      <c r="AH93" s="162">
        <v>2.16</v>
      </c>
      <c r="AI93" s="162">
        <v>12</v>
      </c>
      <c r="AJ93" s="162">
        <v>24</v>
      </c>
      <c r="AK93" s="162">
        <v>2.95</v>
      </c>
      <c r="AL93" s="162">
        <v>6.9000000000000006E-2</v>
      </c>
      <c r="AM93" s="162">
        <v>1.06</v>
      </c>
      <c r="AN93" s="162">
        <v>2.44</v>
      </c>
      <c r="AO93" s="162">
        <v>7.7</v>
      </c>
      <c r="AP93" s="162">
        <v>13</v>
      </c>
      <c r="AQ93" s="162">
        <v>69.400000000000006</v>
      </c>
      <c r="AR93" s="162">
        <v>0.1</v>
      </c>
      <c r="AS93" s="162">
        <v>18.399999999999999</v>
      </c>
      <c r="AT93" s="162">
        <v>3.2</v>
      </c>
      <c r="AU93" s="162">
        <v>72</v>
      </c>
      <c r="AV93" s="162">
        <v>69</v>
      </c>
      <c r="AW93" s="162">
        <v>15.7</v>
      </c>
      <c r="AX93" s="162">
        <v>2.6</v>
      </c>
      <c r="AY93" s="162">
        <v>2.85</v>
      </c>
      <c r="AZ93" s="162">
        <v>297</v>
      </c>
      <c r="BA93" s="162">
        <v>0.35</v>
      </c>
      <c r="BB93" s="162">
        <v>0.33</v>
      </c>
      <c r="BC93" s="162">
        <v>4.58</v>
      </c>
      <c r="BD93" s="162">
        <v>0.71899999999999997</v>
      </c>
      <c r="BE93" s="162">
        <v>1.1499999999999999</v>
      </c>
      <c r="BF93" s="162">
        <v>122</v>
      </c>
      <c r="BG93" s="162">
        <v>0.7</v>
      </c>
      <c r="BH93" s="162">
        <v>11.2</v>
      </c>
      <c r="BI93" s="162">
        <v>1.1100000000000001</v>
      </c>
      <c r="BJ93" s="162">
        <v>66</v>
      </c>
      <c r="BK93" s="162">
        <v>237</v>
      </c>
    </row>
    <row r="94" spans="1:67" s="11" customFormat="1" ht="15" customHeight="1">
      <c r="A94" s="21" t="s">
        <v>702</v>
      </c>
      <c r="B94" s="11" t="s">
        <v>152</v>
      </c>
      <c r="C94" s="11" t="s">
        <v>775</v>
      </c>
      <c r="D94" s="11">
        <v>14</v>
      </c>
      <c r="E94" s="21">
        <v>750159.97906100005</v>
      </c>
      <c r="F94" s="21">
        <v>5612704.7251180001</v>
      </c>
      <c r="G94" s="20">
        <v>0.4</v>
      </c>
      <c r="H94" s="20">
        <v>0.87</v>
      </c>
      <c r="I94" s="29" t="s">
        <v>49</v>
      </c>
      <c r="J94" s="32" t="s">
        <v>156</v>
      </c>
      <c r="K94" s="32" t="s">
        <v>372</v>
      </c>
      <c r="L94" s="88">
        <v>2024</v>
      </c>
      <c r="M94" s="162">
        <v>0.12</v>
      </c>
      <c r="N94" s="162">
        <v>15.4</v>
      </c>
      <c r="O94" s="162"/>
      <c r="P94" s="162">
        <v>595</v>
      </c>
      <c r="Q94" s="162">
        <v>1.2</v>
      </c>
      <c r="R94" s="162">
        <v>0.4</v>
      </c>
      <c r="S94" s="162">
        <v>2.62</v>
      </c>
      <c r="T94" s="162">
        <v>0.2</v>
      </c>
      <c r="U94" s="162">
        <v>39</v>
      </c>
      <c r="V94" s="162">
        <v>12.5</v>
      </c>
      <c r="W94" s="162">
        <v>97</v>
      </c>
      <c r="X94" s="162">
        <v>2.2000000000000002</v>
      </c>
      <c r="Y94" s="162">
        <v>40.799999999999997</v>
      </c>
      <c r="Z94" s="162">
        <v>1.97</v>
      </c>
      <c r="AA94" s="162">
        <v>1.1100000000000001</v>
      </c>
      <c r="AB94" s="162">
        <v>0.98</v>
      </c>
      <c r="AC94" s="162">
        <v>3.93</v>
      </c>
      <c r="AD94" s="162">
        <v>17.5</v>
      </c>
      <c r="AE94" s="162">
        <v>2.6</v>
      </c>
      <c r="AF94" s="162">
        <v>5</v>
      </c>
      <c r="AG94" s="162">
        <v>0.36</v>
      </c>
      <c r="AH94" s="162">
        <v>2.06</v>
      </c>
      <c r="AI94" s="162">
        <v>20</v>
      </c>
      <c r="AJ94" s="162">
        <v>27</v>
      </c>
      <c r="AK94" s="162">
        <v>1.86</v>
      </c>
      <c r="AL94" s="162">
        <v>4.9000000000000002E-2</v>
      </c>
      <c r="AM94" s="162">
        <v>1.28</v>
      </c>
      <c r="AN94" s="162">
        <v>2.74</v>
      </c>
      <c r="AO94" s="162">
        <v>8.1999999999999993</v>
      </c>
      <c r="AP94" s="162">
        <v>17.399999999999999</v>
      </c>
      <c r="AQ94" s="162">
        <v>47.3</v>
      </c>
      <c r="AR94" s="162">
        <v>6.9000000000000006E-2</v>
      </c>
      <c r="AS94" s="162">
        <v>20.399999999999999</v>
      </c>
      <c r="AT94" s="162">
        <v>4.5999999999999996</v>
      </c>
      <c r="AU94" s="162">
        <v>57.1</v>
      </c>
      <c r="AV94" s="162">
        <v>139</v>
      </c>
      <c r="AW94" s="162">
        <v>10.4</v>
      </c>
      <c r="AX94" s="162">
        <v>3.2</v>
      </c>
      <c r="AY94" s="162">
        <v>1.8</v>
      </c>
      <c r="AZ94" s="162">
        <v>345</v>
      </c>
      <c r="BA94" s="162">
        <v>0.37</v>
      </c>
      <c r="BB94" s="162">
        <v>0.34</v>
      </c>
      <c r="BC94" s="162">
        <v>8.06</v>
      </c>
      <c r="BD94" s="162">
        <v>0.52100000000000002</v>
      </c>
      <c r="BE94" s="162">
        <v>1.97</v>
      </c>
      <c r="BF94" s="162">
        <v>70.900000000000006</v>
      </c>
      <c r="BG94" s="162">
        <v>1</v>
      </c>
      <c r="BH94" s="162">
        <v>10.6</v>
      </c>
      <c r="BI94" s="162">
        <v>1.01</v>
      </c>
      <c r="BJ94" s="162">
        <v>58</v>
      </c>
      <c r="BK94" s="162">
        <v>196</v>
      </c>
    </row>
    <row r="95" spans="1:67" s="11" customFormat="1" ht="15" customHeight="1">
      <c r="A95" s="21" t="s">
        <v>703</v>
      </c>
      <c r="B95" s="11" t="s">
        <v>152</v>
      </c>
      <c r="C95" s="11" t="s">
        <v>776</v>
      </c>
      <c r="D95" s="11">
        <v>14</v>
      </c>
      <c r="E95" s="21">
        <v>750019.056461</v>
      </c>
      <c r="F95" s="21">
        <v>5612744.7880570004</v>
      </c>
      <c r="G95" s="20">
        <v>0.4</v>
      </c>
      <c r="H95" s="20">
        <v>0.6</v>
      </c>
      <c r="I95" s="23" t="s">
        <v>49</v>
      </c>
      <c r="J95" s="32" t="s">
        <v>156</v>
      </c>
      <c r="K95" s="32" t="s">
        <v>54</v>
      </c>
      <c r="L95" s="88">
        <v>2024</v>
      </c>
      <c r="M95" s="162">
        <v>0.12</v>
      </c>
      <c r="N95" s="162">
        <v>14.6</v>
      </c>
      <c r="O95" s="162"/>
      <c r="P95" s="162">
        <v>634</v>
      </c>
      <c r="Q95" s="162">
        <v>1.2</v>
      </c>
      <c r="R95" s="162">
        <v>0.3</v>
      </c>
      <c r="S95" s="162">
        <v>2.75</v>
      </c>
      <c r="T95" s="162">
        <v>0.2</v>
      </c>
      <c r="U95" s="162">
        <v>33</v>
      </c>
      <c r="V95" s="162">
        <v>10.5</v>
      </c>
      <c r="W95" s="162">
        <v>90</v>
      </c>
      <c r="X95" s="162">
        <v>1.9</v>
      </c>
      <c r="Y95" s="162">
        <v>18</v>
      </c>
      <c r="Z95" s="162">
        <v>1.69</v>
      </c>
      <c r="AA95" s="162">
        <v>0.98</v>
      </c>
      <c r="AB95" s="162">
        <v>0.9</v>
      </c>
      <c r="AC95" s="162">
        <v>3.24</v>
      </c>
      <c r="AD95" s="162">
        <v>16.7</v>
      </c>
      <c r="AE95" s="162">
        <v>2.2999999999999998</v>
      </c>
      <c r="AF95" s="162">
        <v>4.4000000000000004</v>
      </c>
      <c r="AG95" s="162">
        <v>0.28999999999999998</v>
      </c>
      <c r="AH95" s="162">
        <v>2.2599999999999998</v>
      </c>
      <c r="AI95" s="162">
        <v>18</v>
      </c>
      <c r="AJ95" s="162">
        <v>18</v>
      </c>
      <c r="AK95" s="162">
        <v>1.81</v>
      </c>
      <c r="AL95" s="162">
        <v>4.4999999999999998E-2</v>
      </c>
      <c r="AM95" s="162">
        <v>0.64</v>
      </c>
      <c r="AN95" s="162">
        <v>3.23</v>
      </c>
      <c r="AO95" s="162">
        <v>7.5</v>
      </c>
      <c r="AP95" s="162">
        <v>14.7</v>
      </c>
      <c r="AQ95" s="162">
        <v>41.1</v>
      </c>
      <c r="AR95" s="162">
        <v>4.7E-2</v>
      </c>
      <c r="AS95" s="162">
        <v>16.100000000000001</v>
      </c>
      <c r="AT95" s="162">
        <v>3.9</v>
      </c>
      <c r="AU95" s="162">
        <v>62.6</v>
      </c>
      <c r="AV95" s="162">
        <v>77</v>
      </c>
      <c r="AW95" s="162">
        <v>9.6</v>
      </c>
      <c r="AX95" s="162">
        <v>2.6</v>
      </c>
      <c r="AY95" s="162">
        <v>2.19</v>
      </c>
      <c r="AZ95" s="162">
        <v>390</v>
      </c>
      <c r="BA95" s="162">
        <v>0.34</v>
      </c>
      <c r="BB95" s="162">
        <v>0.28000000000000003</v>
      </c>
      <c r="BC95" s="162">
        <v>5.82</v>
      </c>
      <c r="BD95" s="162">
        <v>0.48599999999999999</v>
      </c>
      <c r="BE95" s="162">
        <v>1.48</v>
      </c>
      <c r="BF95" s="162">
        <v>60.9</v>
      </c>
      <c r="BG95" s="162">
        <v>0.9</v>
      </c>
      <c r="BH95" s="162">
        <v>9.3000000000000007</v>
      </c>
      <c r="BI95" s="162">
        <v>0.86</v>
      </c>
      <c r="BJ95" s="162">
        <v>48</v>
      </c>
      <c r="BK95" s="162">
        <v>175</v>
      </c>
      <c r="BL95" s="15"/>
      <c r="BM95" s="15"/>
      <c r="BN95" s="15"/>
      <c r="BO95" s="15"/>
    </row>
    <row r="96" spans="1:67" s="11" customFormat="1" ht="15" customHeight="1">
      <c r="A96" s="21" t="s">
        <v>704</v>
      </c>
      <c r="B96" s="11" t="s">
        <v>152</v>
      </c>
      <c r="C96" s="11" t="s">
        <v>777</v>
      </c>
      <c r="D96" s="11">
        <v>14</v>
      </c>
      <c r="E96" s="21">
        <v>730850.38426299999</v>
      </c>
      <c r="F96" s="21">
        <v>5585678.5969979996</v>
      </c>
      <c r="G96" s="20">
        <v>0.4</v>
      </c>
      <c r="H96" s="20">
        <v>0.6</v>
      </c>
      <c r="I96" s="11" t="s">
        <v>49</v>
      </c>
      <c r="J96" s="32" t="s">
        <v>156</v>
      </c>
      <c r="K96" s="20" t="s">
        <v>54</v>
      </c>
      <c r="L96" s="88">
        <v>2024</v>
      </c>
      <c r="M96" s="162">
        <v>0.24</v>
      </c>
      <c r="N96" s="162">
        <v>13.1</v>
      </c>
      <c r="O96" s="162"/>
      <c r="P96" s="162">
        <v>659</v>
      </c>
      <c r="Q96" s="162">
        <v>1.3</v>
      </c>
      <c r="R96" s="162">
        <v>0.4</v>
      </c>
      <c r="S96" s="162">
        <v>1.46</v>
      </c>
      <c r="T96" s="162">
        <v>0.2</v>
      </c>
      <c r="U96" s="162">
        <v>56</v>
      </c>
      <c r="V96" s="162">
        <v>10.5</v>
      </c>
      <c r="W96" s="162">
        <v>77</v>
      </c>
      <c r="X96" s="162">
        <v>3.7</v>
      </c>
      <c r="Y96" s="162">
        <v>27.2</v>
      </c>
      <c r="Z96" s="162">
        <v>2.2999999999999998</v>
      </c>
      <c r="AA96" s="162">
        <v>1.38</v>
      </c>
      <c r="AB96" s="162">
        <v>1.01</v>
      </c>
      <c r="AC96" s="162">
        <v>3.63</v>
      </c>
      <c r="AD96" s="162">
        <v>15.7</v>
      </c>
      <c r="AE96" s="162">
        <v>3.1</v>
      </c>
      <c r="AF96" s="162">
        <v>4.9000000000000004</v>
      </c>
      <c r="AG96" s="162">
        <v>0.42</v>
      </c>
      <c r="AH96" s="162">
        <v>2.4500000000000002</v>
      </c>
      <c r="AI96" s="162">
        <v>31</v>
      </c>
      <c r="AJ96" s="162">
        <v>31</v>
      </c>
      <c r="AK96" s="162">
        <v>1.49</v>
      </c>
      <c r="AL96" s="162">
        <v>3.9E-2</v>
      </c>
      <c r="AM96" s="162">
        <v>1.33</v>
      </c>
      <c r="AN96" s="162">
        <v>1.81</v>
      </c>
      <c r="AO96" s="162">
        <v>12.2</v>
      </c>
      <c r="AP96" s="162">
        <v>22.9</v>
      </c>
      <c r="AQ96" s="162">
        <v>30.3</v>
      </c>
      <c r="AR96" s="162">
        <v>5.8999999999999997E-2</v>
      </c>
      <c r="AS96" s="162">
        <v>22.9</v>
      </c>
      <c r="AT96" s="162">
        <v>6.4</v>
      </c>
      <c r="AU96" s="162">
        <v>108</v>
      </c>
      <c r="AV96" s="162">
        <v>127</v>
      </c>
      <c r="AW96" s="162">
        <v>10.199999999999999</v>
      </c>
      <c r="AX96" s="162">
        <v>3.8</v>
      </c>
      <c r="AY96" s="162">
        <v>2.4</v>
      </c>
      <c r="AZ96" s="162">
        <v>219</v>
      </c>
      <c r="BA96" s="162">
        <v>0.51</v>
      </c>
      <c r="BB96" s="162">
        <v>0.38</v>
      </c>
      <c r="BC96" s="162">
        <v>12.7</v>
      </c>
      <c r="BD96" s="162">
        <v>0.67200000000000004</v>
      </c>
      <c r="BE96" s="162">
        <v>4.71</v>
      </c>
      <c r="BF96" s="162">
        <v>90.2</v>
      </c>
      <c r="BG96" s="162">
        <v>1.4</v>
      </c>
      <c r="BH96" s="162">
        <v>12.5</v>
      </c>
      <c r="BI96" s="162">
        <v>1.31</v>
      </c>
      <c r="BJ96" s="162">
        <v>71</v>
      </c>
      <c r="BK96" s="162">
        <v>186</v>
      </c>
      <c r="BL96" s="12"/>
      <c r="BM96" s="12"/>
      <c r="BN96" s="12"/>
      <c r="BO96" s="12"/>
    </row>
    <row r="97" spans="1:67" s="15" customFormat="1" ht="15" customHeight="1">
      <c r="A97" s="11" t="s">
        <v>705</v>
      </c>
      <c r="B97" s="11" t="s">
        <v>152</v>
      </c>
      <c r="C97" s="11" t="s">
        <v>778</v>
      </c>
      <c r="D97" s="11">
        <v>14</v>
      </c>
      <c r="E97" s="21">
        <v>754553.64853200002</v>
      </c>
      <c r="F97" s="21">
        <v>5654102.0411200002</v>
      </c>
      <c r="G97" s="20">
        <v>0.7</v>
      </c>
      <c r="H97" s="20">
        <v>1.2</v>
      </c>
      <c r="I97" s="11" t="s">
        <v>49</v>
      </c>
      <c r="J97" s="20" t="s">
        <v>156</v>
      </c>
      <c r="K97" s="11" t="s">
        <v>54</v>
      </c>
      <c r="L97" s="88">
        <v>2024</v>
      </c>
      <c r="M97" s="162">
        <v>0.15</v>
      </c>
      <c r="N97" s="162">
        <v>15</v>
      </c>
      <c r="O97" s="162"/>
      <c r="P97" s="162">
        <v>722</v>
      </c>
      <c r="Q97" s="162">
        <v>1.2</v>
      </c>
      <c r="R97" s="162">
        <v>0.3</v>
      </c>
      <c r="S97" s="162">
        <v>3.14</v>
      </c>
      <c r="T97" s="162">
        <v>0.2</v>
      </c>
      <c r="U97" s="162">
        <v>74</v>
      </c>
      <c r="V97" s="162">
        <v>14</v>
      </c>
      <c r="W97" s="162">
        <v>84</v>
      </c>
      <c r="X97" s="162">
        <v>2.1</v>
      </c>
      <c r="Y97" s="162">
        <v>21.4</v>
      </c>
      <c r="Z97" s="162">
        <v>2.3199999999999998</v>
      </c>
      <c r="AA97" s="162">
        <v>1.31</v>
      </c>
      <c r="AB97" s="162">
        <v>1.25</v>
      </c>
      <c r="AC97" s="162">
        <v>4.6100000000000003</v>
      </c>
      <c r="AD97" s="162">
        <v>16.600000000000001</v>
      </c>
      <c r="AE97" s="162">
        <v>3.3</v>
      </c>
      <c r="AF97" s="162">
        <v>5.4</v>
      </c>
      <c r="AG97" s="162">
        <v>0.41</v>
      </c>
      <c r="AH97" s="162">
        <v>2.92</v>
      </c>
      <c r="AI97" s="162">
        <v>31</v>
      </c>
      <c r="AJ97" s="162">
        <v>20</v>
      </c>
      <c r="AK97" s="162">
        <v>2.08</v>
      </c>
      <c r="AL97" s="162">
        <v>6.8000000000000005E-2</v>
      </c>
      <c r="AM97" s="162">
        <v>0.7</v>
      </c>
      <c r="AN97" s="162">
        <v>3.37</v>
      </c>
      <c r="AO97" s="162">
        <v>9.1999999999999993</v>
      </c>
      <c r="AP97" s="162">
        <v>23.9</v>
      </c>
      <c r="AQ97" s="162">
        <v>39.799999999999997</v>
      </c>
      <c r="AR97" s="162">
        <v>0.245</v>
      </c>
      <c r="AS97" s="162">
        <v>20</v>
      </c>
      <c r="AT97" s="162">
        <v>6.5</v>
      </c>
      <c r="AU97" s="162">
        <v>94.5</v>
      </c>
      <c r="AV97" s="162">
        <v>78</v>
      </c>
      <c r="AW97" s="162">
        <v>10.199999999999999</v>
      </c>
      <c r="AX97" s="162">
        <v>4</v>
      </c>
      <c r="AY97" s="162">
        <v>2.7</v>
      </c>
      <c r="AZ97" s="162">
        <v>409</v>
      </c>
      <c r="BA97" s="162">
        <v>0.42</v>
      </c>
      <c r="BB97" s="162">
        <v>0.39</v>
      </c>
      <c r="BC97" s="162">
        <v>10.4</v>
      </c>
      <c r="BD97" s="162">
        <v>0.58899999999999997</v>
      </c>
      <c r="BE97" s="162">
        <v>1.8</v>
      </c>
      <c r="BF97" s="162">
        <v>77.5</v>
      </c>
      <c r="BG97" s="162">
        <v>0.8</v>
      </c>
      <c r="BH97" s="162">
        <v>12.3</v>
      </c>
      <c r="BI97" s="162">
        <v>1.1299999999999999</v>
      </c>
      <c r="BJ97" s="162">
        <v>54</v>
      </c>
      <c r="BK97" s="162">
        <v>229</v>
      </c>
      <c r="BL97" s="12"/>
      <c r="BM97" s="12"/>
      <c r="BN97" s="12"/>
      <c r="BO97" s="12"/>
    </row>
    <row r="98" spans="1:67" ht="15" customHeight="1">
      <c r="A98" s="11" t="s">
        <v>706</v>
      </c>
      <c r="B98" s="11" t="s">
        <v>152</v>
      </c>
      <c r="C98" s="11" t="s">
        <v>779</v>
      </c>
      <c r="D98" s="11">
        <v>14</v>
      </c>
      <c r="E98" s="21">
        <v>711658.61119099997</v>
      </c>
      <c r="F98" s="21">
        <v>5662527.7636230001</v>
      </c>
      <c r="G98" s="20">
        <v>0.4</v>
      </c>
      <c r="H98" s="20">
        <v>0.8</v>
      </c>
      <c r="I98" s="11" t="s">
        <v>49</v>
      </c>
      <c r="J98" s="11" t="s">
        <v>156</v>
      </c>
      <c r="K98" s="11" t="s">
        <v>372</v>
      </c>
      <c r="L98" s="88">
        <v>2024</v>
      </c>
      <c r="M98" s="162">
        <v>0.11</v>
      </c>
      <c r="N98" s="162">
        <v>14.1</v>
      </c>
      <c r="O98" s="162"/>
      <c r="P98" s="162">
        <v>607</v>
      </c>
      <c r="Q98" s="162">
        <v>1</v>
      </c>
      <c r="R98" s="162">
        <v>0.2</v>
      </c>
      <c r="S98" s="162">
        <v>2.21</v>
      </c>
      <c r="T98" s="162">
        <v>0.2</v>
      </c>
      <c r="U98" s="162">
        <v>31</v>
      </c>
      <c r="V98" s="162">
        <v>8.01</v>
      </c>
      <c r="W98" s="162">
        <v>43</v>
      </c>
      <c r="X98" s="162">
        <v>1.3</v>
      </c>
      <c r="Y98" s="162">
        <v>18.8</v>
      </c>
      <c r="Z98" s="162">
        <v>1.46</v>
      </c>
      <c r="AA98" s="162">
        <v>0.83</v>
      </c>
      <c r="AB98" s="162">
        <v>0.86</v>
      </c>
      <c r="AC98" s="162">
        <v>2.92</v>
      </c>
      <c r="AD98" s="162">
        <v>15.5</v>
      </c>
      <c r="AE98" s="162">
        <v>2</v>
      </c>
      <c r="AF98" s="162">
        <v>5.3</v>
      </c>
      <c r="AG98" s="162">
        <v>0.26</v>
      </c>
      <c r="AH98" s="162">
        <v>2.46</v>
      </c>
      <c r="AI98" s="162">
        <v>18</v>
      </c>
      <c r="AJ98" s="162">
        <v>14</v>
      </c>
      <c r="AK98" s="162">
        <v>1.26</v>
      </c>
      <c r="AL98" s="162">
        <v>3.2000000000000001E-2</v>
      </c>
      <c r="AM98" s="162">
        <v>0.48</v>
      </c>
      <c r="AN98" s="162">
        <v>3.09</v>
      </c>
      <c r="AO98" s="162">
        <v>6.7</v>
      </c>
      <c r="AP98" s="162">
        <v>13.4</v>
      </c>
      <c r="AQ98" s="162">
        <v>25.5</v>
      </c>
      <c r="AR98" s="162">
        <v>0.11600000000000001</v>
      </c>
      <c r="AS98" s="162">
        <v>17.100000000000001</v>
      </c>
      <c r="AT98" s="162">
        <v>3.6</v>
      </c>
      <c r="AU98" s="162">
        <v>59.9</v>
      </c>
      <c r="AV98" s="162">
        <v>58</v>
      </c>
      <c r="AW98" s="162">
        <v>7.8</v>
      </c>
      <c r="AX98" s="162">
        <v>2.4</v>
      </c>
      <c r="AY98" s="162">
        <v>1.98</v>
      </c>
      <c r="AZ98" s="162">
        <v>358</v>
      </c>
      <c r="BA98" s="162">
        <v>0.32</v>
      </c>
      <c r="BB98" s="162">
        <v>0.25</v>
      </c>
      <c r="BC98" s="162">
        <v>6.16</v>
      </c>
      <c r="BD98" s="162">
        <v>0.48699999999999999</v>
      </c>
      <c r="BE98" s="162">
        <v>1.28</v>
      </c>
      <c r="BF98" s="162">
        <v>52.8</v>
      </c>
      <c r="BG98" s="162">
        <v>0.7</v>
      </c>
      <c r="BH98" s="162">
        <v>8</v>
      </c>
      <c r="BI98" s="162">
        <v>0.74</v>
      </c>
      <c r="BJ98" s="162">
        <v>41</v>
      </c>
      <c r="BK98" s="162">
        <v>217</v>
      </c>
    </row>
    <row r="99" spans="1:67" ht="15" customHeight="1">
      <c r="A99" s="11" t="s">
        <v>707</v>
      </c>
      <c r="B99" s="11" t="s">
        <v>152</v>
      </c>
      <c r="C99" s="11" t="s">
        <v>780</v>
      </c>
      <c r="D99" s="11">
        <v>14</v>
      </c>
      <c r="E99" s="21">
        <v>720461.13040200004</v>
      </c>
      <c r="F99" s="21">
        <v>5661380.9857630003</v>
      </c>
      <c r="G99" s="20">
        <v>0.3</v>
      </c>
      <c r="H99" s="20">
        <v>0.5</v>
      </c>
      <c r="I99" s="11" t="s">
        <v>49</v>
      </c>
      <c r="J99" s="11" t="s">
        <v>156</v>
      </c>
      <c r="K99" s="11" t="s">
        <v>54</v>
      </c>
      <c r="L99" s="88">
        <v>2024</v>
      </c>
      <c r="M99" s="162">
        <v>0.11</v>
      </c>
      <c r="N99" s="162">
        <v>13.6</v>
      </c>
      <c r="O99" s="162"/>
      <c r="P99" s="162">
        <v>540</v>
      </c>
      <c r="Q99" s="162">
        <v>1</v>
      </c>
      <c r="R99" s="162">
        <v>0.3</v>
      </c>
      <c r="S99" s="162">
        <v>2.09</v>
      </c>
      <c r="T99" s="162">
        <v>0.2</v>
      </c>
      <c r="U99" s="162">
        <v>25</v>
      </c>
      <c r="V99" s="162">
        <v>9.9499999999999993</v>
      </c>
      <c r="W99" s="162">
        <v>49</v>
      </c>
      <c r="X99" s="162">
        <v>1.9</v>
      </c>
      <c r="Y99" s="162">
        <v>19.899999999999999</v>
      </c>
      <c r="Z99" s="162">
        <v>1.52</v>
      </c>
      <c r="AA99" s="162">
        <v>0.84</v>
      </c>
      <c r="AB99" s="162">
        <v>0.84</v>
      </c>
      <c r="AC99" s="162">
        <v>3.69</v>
      </c>
      <c r="AD99" s="162">
        <v>15.8</v>
      </c>
      <c r="AE99" s="162">
        <v>2</v>
      </c>
      <c r="AF99" s="162">
        <v>4.3</v>
      </c>
      <c r="AG99" s="162">
        <v>0.27</v>
      </c>
      <c r="AH99" s="162">
        <v>2.4300000000000002</v>
      </c>
      <c r="AI99" s="162">
        <v>13</v>
      </c>
      <c r="AJ99" s="162">
        <v>26</v>
      </c>
      <c r="AK99" s="162">
        <v>1.54</v>
      </c>
      <c r="AL99" s="162">
        <v>3.5999999999999997E-2</v>
      </c>
      <c r="AM99" s="162">
        <v>0.63</v>
      </c>
      <c r="AN99" s="162">
        <v>2.6</v>
      </c>
      <c r="AO99" s="162">
        <v>7.2</v>
      </c>
      <c r="AP99" s="162">
        <v>12.2</v>
      </c>
      <c r="AQ99" s="162">
        <v>30</v>
      </c>
      <c r="AR99" s="162">
        <v>9.6000000000000002E-2</v>
      </c>
      <c r="AS99" s="162">
        <v>12.6</v>
      </c>
      <c r="AT99" s="162">
        <v>3.1</v>
      </c>
      <c r="AU99" s="162">
        <v>71.3</v>
      </c>
      <c r="AV99" s="162">
        <v>69</v>
      </c>
      <c r="AW99" s="162">
        <v>8.1999999999999993</v>
      </c>
      <c r="AX99" s="162">
        <v>2.2999999999999998</v>
      </c>
      <c r="AY99" s="162">
        <v>1.68</v>
      </c>
      <c r="AZ99" s="162">
        <v>308</v>
      </c>
      <c r="BA99" s="162">
        <v>0.51</v>
      </c>
      <c r="BB99" s="162">
        <v>0.26</v>
      </c>
      <c r="BC99" s="162">
        <v>4.58</v>
      </c>
      <c r="BD99" s="162">
        <v>0.56200000000000006</v>
      </c>
      <c r="BE99" s="162">
        <v>1.29</v>
      </c>
      <c r="BF99" s="162">
        <v>64.400000000000006</v>
      </c>
      <c r="BG99" s="162">
        <v>0.9</v>
      </c>
      <c r="BH99" s="162">
        <v>8.1999999999999993</v>
      </c>
      <c r="BI99" s="162">
        <v>0.75</v>
      </c>
      <c r="BJ99" s="162">
        <v>53</v>
      </c>
      <c r="BK99" s="162">
        <v>178</v>
      </c>
    </row>
    <row r="100" spans="1:67" ht="15" customHeight="1">
      <c r="A100" s="11" t="s">
        <v>708</v>
      </c>
      <c r="B100" s="11" t="s">
        <v>152</v>
      </c>
      <c r="C100" s="11" t="s">
        <v>781</v>
      </c>
      <c r="D100" s="11">
        <v>14</v>
      </c>
      <c r="E100" s="21">
        <v>725519.74357499997</v>
      </c>
      <c r="F100" s="21">
        <v>5660652.4666809998</v>
      </c>
      <c r="G100" s="20">
        <v>0.5</v>
      </c>
      <c r="H100" s="20">
        <v>0.9</v>
      </c>
      <c r="I100" s="11" t="s">
        <v>49</v>
      </c>
      <c r="J100" s="11" t="s">
        <v>156</v>
      </c>
      <c r="K100" s="11" t="s">
        <v>54</v>
      </c>
      <c r="L100" s="88">
        <v>2024</v>
      </c>
      <c r="M100" s="162">
        <v>0.17</v>
      </c>
      <c r="N100" s="162">
        <v>14.7</v>
      </c>
      <c r="O100" s="162"/>
      <c r="P100" s="162">
        <v>656</v>
      </c>
      <c r="Q100" s="162">
        <v>1.3</v>
      </c>
      <c r="R100" s="162">
        <v>0.5</v>
      </c>
      <c r="S100" s="162">
        <v>2.82</v>
      </c>
      <c r="T100" s="162">
        <v>0.3</v>
      </c>
      <c r="U100" s="162">
        <v>149</v>
      </c>
      <c r="V100" s="162">
        <v>11.1</v>
      </c>
      <c r="W100" s="162">
        <v>54</v>
      </c>
      <c r="X100" s="162">
        <v>1.7</v>
      </c>
      <c r="Y100" s="162">
        <v>34.700000000000003</v>
      </c>
      <c r="Z100" s="162">
        <v>2.29</v>
      </c>
      <c r="AA100" s="162">
        <v>1.23</v>
      </c>
      <c r="AB100" s="162">
        <v>1.3</v>
      </c>
      <c r="AC100" s="162">
        <v>4.6500000000000004</v>
      </c>
      <c r="AD100" s="162">
        <v>16.7</v>
      </c>
      <c r="AE100" s="162">
        <v>3.2</v>
      </c>
      <c r="AF100" s="162">
        <v>8.1999999999999993</v>
      </c>
      <c r="AG100" s="162">
        <v>0.41</v>
      </c>
      <c r="AH100" s="162">
        <v>2.5299999999999998</v>
      </c>
      <c r="AI100" s="162">
        <v>25</v>
      </c>
      <c r="AJ100" s="162">
        <v>16</v>
      </c>
      <c r="AK100" s="162">
        <v>1.21</v>
      </c>
      <c r="AL100" s="162">
        <v>0.05</v>
      </c>
      <c r="AM100" s="162">
        <v>1.18</v>
      </c>
      <c r="AN100" s="162">
        <v>3.24</v>
      </c>
      <c r="AO100" s="162">
        <v>9</v>
      </c>
      <c r="AP100" s="162">
        <v>22.8</v>
      </c>
      <c r="AQ100" s="162">
        <v>30.7</v>
      </c>
      <c r="AR100" s="162">
        <v>0.56299999999999994</v>
      </c>
      <c r="AS100" s="162">
        <v>20.9</v>
      </c>
      <c r="AT100" s="162">
        <v>6</v>
      </c>
      <c r="AU100" s="162">
        <v>68.2</v>
      </c>
      <c r="AV100" s="162">
        <v>48</v>
      </c>
      <c r="AW100" s="162">
        <v>8.1999999999999993</v>
      </c>
      <c r="AX100" s="162">
        <v>4.0999999999999996</v>
      </c>
      <c r="AY100" s="162">
        <v>1.87</v>
      </c>
      <c r="AZ100" s="162">
        <v>399</v>
      </c>
      <c r="BA100" s="162">
        <v>0.51</v>
      </c>
      <c r="BB100" s="162">
        <v>0.4</v>
      </c>
      <c r="BC100" s="162">
        <v>12.6</v>
      </c>
      <c r="BD100" s="162">
        <v>0.51200000000000001</v>
      </c>
      <c r="BE100" s="162">
        <v>2.17</v>
      </c>
      <c r="BF100" s="162">
        <v>66.2</v>
      </c>
      <c r="BG100" s="162">
        <v>2</v>
      </c>
      <c r="BH100" s="162">
        <v>11.9</v>
      </c>
      <c r="BI100" s="162">
        <v>1.1399999999999999</v>
      </c>
      <c r="BJ100" s="162">
        <v>46</v>
      </c>
      <c r="BK100" s="162">
        <v>344</v>
      </c>
    </row>
    <row r="101" spans="1:67" ht="15" customHeight="1">
      <c r="A101" s="11" t="s">
        <v>709</v>
      </c>
      <c r="B101" s="11" t="s">
        <v>152</v>
      </c>
      <c r="C101" s="11" t="s">
        <v>782</v>
      </c>
      <c r="D101" s="11">
        <v>14</v>
      </c>
      <c r="E101" s="21">
        <v>728548.50811499998</v>
      </c>
      <c r="F101" s="21">
        <v>5658793.0034459997</v>
      </c>
      <c r="G101" s="20">
        <v>0.4</v>
      </c>
      <c r="H101" s="20">
        <v>0.7</v>
      </c>
      <c r="I101" s="11" t="s">
        <v>49</v>
      </c>
      <c r="J101" s="11" t="s">
        <v>156</v>
      </c>
      <c r="K101" s="11" t="s">
        <v>372</v>
      </c>
      <c r="L101" s="88">
        <v>2024</v>
      </c>
      <c r="M101" s="162">
        <v>0.18</v>
      </c>
      <c r="N101" s="162">
        <v>14.4</v>
      </c>
      <c r="O101" s="162"/>
      <c r="P101" s="162">
        <v>581</v>
      </c>
      <c r="Q101" s="162">
        <v>1.3</v>
      </c>
      <c r="R101" s="162">
        <v>0.4</v>
      </c>
      <c r="S101" s="162">
        <v>2.86</v>
      </c>
      <c r="T101" s="162">
        <v>0.3</v>
      </c>
      <c r="U101" s="162">
        <v>83</v>
      </c>
      <c r="V101" s="162">
        <v>10.9</v>
      </c>
      <c r="W101" s="162">
        <v>68</v>
      </c>
      <c r="X101" s="162">
        <v>1.5</v>
      </c>
      <c r="Y101" s="162">
        <v>41.8</v>
      </c>
      <c r="Z101" s="162">
        <v>2.5299999999999998</v>
      </c>
      <c r="AA101" s="162">
        <v>1.41</v>
      </c>
      <c r="AB101" s="162">
        <v>1.33</v>
      </c>
      <c r="AC101" s="162">
        <v>5.33</v>
      </c>
      <c r="AD101" s="162">
        <v>15.4</v>
      </c>
      <c r="AE101" s="162">
        <v>3.6</v>
      </c>
      <c r="AF101" s="162">
        <v>9.1</v>
      </c>
      <c r="AG101" s="162">
        <v>0.45</v>
      </c>
      <c r="AH101" s="162">
        <v>2.3199999999999998</v>
      </c>
      <c r="AI101" s="162">
        <v>25</v>
      </c>
      <c r="AJ101" s="162">
        <v>16</v>
      </c>
      <c r="AK101" s="162">
        <v>1.24</v>
      </c>
      <c r="AL101" s="162">
        <v>4.2999999999999997E-2</v>
      </c>
      <c r="AM101" s="162">
        <v>1.74</v>
      </c>
      <c r="AN101" s="162">
        <v>3.01</v>
      </c>
      <c r="AO101" s="162">
        <v>9.1999999999999993</v>
      </c>
      <c r="AP101" s="162">
        <v>24.2</v>
      </c>
      <c r="AQ101" s="162">
        <v>28.2</v>
      </c>
      <c r="AR101" s="162">
        <v>0.85099999999999998</v>
      </c>
      <c r="AS101" s="162">
        <v>25.9</v>
      </c>
      <c r="AT101" s="162">
        <v>6.2</v>
      </c>
      <c r="AU101" s="162">
        <v>58</v>
      </c>
      <c r="AV101" s="162">
        <v>132</v>
      </c>
      <c r="AW101" s="162">
        <v>8.4</v>
      </c>
      <c r="AX101" s="162">
        <v>4.4000000000000004</v>
      </c>
      <c r="AY101" s="162">
        <v>1.58</v>
      </c>
      <c r="AZ101" s="162">
        <v>378</v>
      </c>
      <c r="BA101" s="162">
        <v>0.44</v>
      </c>
      <c r="BB101" s="162">
        <v>0.45</v>
      </c>
      <c r="BC101" s="162">
        <v>12.8</v>
      </c>
      <c r="BD101" s="162">
        <v>0.53700000000000003</v>
      </c>
      <c r="BE101" s="162">
        <v>15.7</v>
      </c>
      <c r="BF101" s="162">
        <v>74.7</v>
      </c>
      <c r="BG101" s="162">
        <v>1</v>
      </c>
      <c r="BH101" s="162">
        <v>13.4</v>
      </c>
      <c r="BI101" s="162">
        <v>1.24</v>
      </c>
      <c r="BJ101" s="162">
        <v>46</v>
      </c>
      <c r="BK101" s="162">
        <v>396</v>
      </c>
    </row>
    <row r="102" spans="1:67" ht="15" customHeight="1">
      <c r="A102" s="11" t="s">
        <v>710</v>
      </c>
      <c r="B102" s="11" t="s">
        <v>152</v>
      </c>
      <c r="C102" s="11" t="s">
        <v>711</v>
      </c>
      <c r="D102" s="11">
        <v>14</v>
      </c>
      <c r="E102" s="21">
        <v>728548.50811499998</v>
      </c>
      <c r="F102" s="21">
        <v>5658793.0034459997</v>
      </c>
      <c r="G102" s="20">
        <v>0.2</v>
      </c>
      <c r="H102" s="20">
        <v>0.4</v>
      </c>
      <c r="I102" s="11" t="s">
        <v>49</v>
      </c>
      <c r="J102" s="11" t="s">
        <v>156</v>
      </c>
      <c r="K102" s="11" t="s">
        <v>373</v>
      </c>
      <c r="L102" s="88">
        <v>2024</v>
      </c>
      <c r="M102" s="162">
        <v>0.14000000000000001</v>
      </c>
      <c r="N102" s="162">
        <v>14.6</v>
      </c>
      <c r="O102" s="162"/>
      <c r="P102" s="162">
        <v>666</v>
      </c>
      <c r="Q102" s="162">
        <v>1.2</v>
      </c>
      <c r="R102" s="162">
        <v>0.3</v>
      </c>
      <c r="S102" s="162">
        <v>2.64</v>
      </c>
      <c r="T102" s="162">
        <v>0.2</v>
      </c>
      <c r="U102" s="162">
        <v>34</v>
      </c>
      <c r="V102" s="162">
        <v>9.4600000000000009</v>
      </c>
      <c r="W102" s="162">
        <v>56</v>
      </c>
      <c r="X102" s="162">
        <v>1.7</v>
      </c>
      <c r="Y102" s="162">
        <v>17</v>
      </c>
      <c r="Z102" s="162">
        <v>1.73</v>
      </c>
      <c r="AA102" s="162">
        <v>1.02</v>
      </c>
      <c r="AB102" s="162">
        <v>0.94</v>
      </c>
      <c r="AC102" s="162">
        <v>3.68</v>
      </c>
      <c r="AD102" s="162">
        <v>15.1</v>
      </c>
      <c r="AE102" s="162">
        <v>2.2999999999999998</v>
      </c>
      <c r="AF102" s="162">
        <v>5.5</v>
      </c>
      <c r="AG102" s="162">
        <v>0.31</v>
      </c>
      <c r="AH102" s="162">
        <v>2.44</v>
      </c>
      <c r="AI102" s="162">
        <v>16</v>
      </c>
      <c r="AJ102" s="162">
        <v>21</v>
      </c>
      <c r="AK102" s="162">
        <v>1.48</v>
      </c>
      <c r="AL102" s="162">
        <v>4.2999999999999997E-2</v>
      </c>
      <c r="AM102" s="162">
        <v>1.1200000000000001</v>
      </c>
      <c r="AN102" s="162">
        <v>2.9</v>
      </c>
      <c r="AO102" s="162">
        <v>8.9</v>
      </c>
      <c r="AP102" s="162">
        <v>14.1</v>
      </c>
      <c r="AQ102" s="162">
        <v>26.9</v>
      </c>
      <c r="AR102" s="162">
        <v>0.17399999999999999</v>
      </c>
      <c r="AS102" s="162">
        <v>15.7</v>
      </c>
      <c r="AT102" s="162">
        <v>3.6</v>
      </c>
      <c r="AU102" s="162">
        <v>66.8</v>
      </c>
      <c r="AV102" s="162">
        <v>65</v>
      </c>
      <c r="AW102" s="162">
        <v>8.1</v>
      </c>
      <c r="AX102" s="162">
        <v>2.7</v>
      </c>
      <c r="AY102" s="162">
        <v>1.53</v>
      </c>
      <c r="AZ102" s="162">
        <v>357</v>
      </c>
      <c r="BA102" s="162">
        <v>0.5</v>
      </c>
      <c r="BB102" s="162">
        <v>0.28000000000000003</v>
      </c>
      <c r="BC102" s="162">
        <v>6.28</v>
      </c>
      <c r="BD102" s="162">
        <v>0.54200000000000004</v>
      </c>
      <c r="BE102" s="162">
        <v>1.64</v>
      </c>
      <c r="BF102" s="162">
        <v>62.3</v>
      </c>
      <c r="BG102" s="162">
        <v>1.4</v>
      </c>
      <c r="BH102" s="162">
        <v>9.4</v>
      </c>
      <c r="BI102" s="162">
        <v>0.91</v>
      </c>
      <c r="BJ102" s="162">
        <v>62</v>
      </c>
      <c r="BK102" s="162">
        <v>238</v>
      </c>
    </row>
    <row r="103" spans="1:67" ht="15" customHeight="1">
      <c r="A103" s="11" t="s">
        <v>710</v>
      </c>
      <c r="B103" s="11" t="s">
        <v>152</v>
      </c>
      <c r="C103" s="11" t="s">
        <v>783</v>
      </c>
      <c r="D103" s="11">
        <v>14</v>
      </c>
      <c r="E103" s="21">
        <v>735490.56425499998</v>
      </c>
      <c r="F103" s="21">
        <v>5657979.802538</v>
      </c>
      <c r="G103" s="20">
        <v>0.6</v>
      </c>
      <c r="H103" s="20">
        <v>0.8</v>
      </c>
      <c r="I103" s="11" t="s">
        <v>49</v>
      </c>
      <c r="J103" s="11" t="s">
        <v>156</v>
      </c>
      <c r="K103" s="11" t="s">
        <v>54</v>
      </c>
      <c r="L103" s="88">
        <v>2024</v>
      </c>
      <c r="M103" s="162">
        <v>0.14000000000000001</v>
      </c>
      <c r="N103" s="162">
        <v>14.9</v>
      </c>
      <c r="O103" s="162"/>
      <c r="P103" s="162">
        <v>666</v>
      </c>
      <c r="Q103" s="162">
        <v>1.3</v>
      </c>
      <c r="R103" s="162">
        <v>0.4</v>
      </c>
      <c r="S103" s="162">
        <v>2.82</v>
      </c>
      <c r="T103" s="162">
        <v>0.2</v>
      </c>
      <c r="U103" s="162">
        <v>43</v>
      </c>
      <c r="V103" s="162">
        <v>9.56</v>
      </c>
      <c r="W103" s="162">
        <v>58</v>
      </c>
      <c r="X103" s="162">
        <v>1.6</v>
      </c>
      <c r="Y103" s="162">
        <v>23</v>
      </c>
      <c r="Z103" s="162">
        <v>1.93</v>
      </c>
      <c r="AA103" s="162">
        <v>1.05</v>
      </c>
      <c r="AB103" s="162">
        <v>1.07</v>
      </c>
      <c r="AC103" s="162">
        <v>3.9</v>
      </c>
      <c r="AD103" s="162">
        <v>15.4</v>
      </c>
      <c r="AE103" s="162">
        <v>2.6</v>
      </c>
      <c r="AF103" s="162">
        <v>5.9</v>
      </c>
      <c r="AG103" s="162">
        <v>0.34</v>
      </c>
      <c r="AH103" s="162">
        <v>2.5</v>
      </c>
      <c r="AI103" s="162">
        <v>20</v>
      </c>
      <c r="AJ103" s="162">
        <v>18</v>
      </c>
      <c r="AK103" s="162">
        <v>1.55</v>
      </c>
      <c r="AL103" s="162">
        <v>4.7E-2</v>
      </c>
      <c r="AM103" s="162">
        <v>1.44</v>
      </c>
      <c r="AN103" s="162">
        <v>3.09</v>
      </c>
      <c r="AO103" s="162">
        <v>9.4</v>
      </c>
      <c r="AP103" s="162">
        <v>17.2</v>
      </c>
      <c r="AQ103" s="162">
        <v>27.1</v>
      </c>
      <c r="AR103" s="162">
        <v>0.27300000000000002</v>
      </c>
      <c r="AS103" s="162">
        <v>19.2</v>
      </c>
      <c r="AT103" s="162">
        <v>4.5</v>
      </c>
      <c r="AU103" s="162">
        <v>68</v>
      </c>
      <c r="AV103" s="162">
        <v>85</v>
      </c>
      <c r="AW103" s="162">
        <v>8.4</v>
      </c>
      <c r="AX103" s="162">
        <v>3.1</v>
      </c>
      <c r="AY103" s="162">
        <v>1.68</v>
      </c>
      <c r="AZ103" s="162">
        <v>375</v>
      </c>
      <c r="BA103" s="162">
        <v>0.65</v>
      </c>
      <c r="BB103" s="162">
        <v>0.32</v>
      </c>
      <c r="BC103" s="162">
        <v>9</v>
      </c>
      <c r="BD103" s="162">
        <v>0.53</v>
      </c>
      <c r="BE103" s="162">
        <v>2</v>
      </c>
      <c r="BF103" s="162">
        <v>65.599999999999994</v>
      </c>
      <c r="BG103" s="162">
        <v>4.3</v>
      </c>
      <c r="BH103" s="162">
        <v>10.1</v>
      </c>
      <c r="BI103" s="162">
        <v>0.91</v>
      </c>
      <c r="BJ103" s="162">
        <v>46</v>
      </c>
      <c r="BK103" s="162">
        <v>250</v>
      </c>
    </row>
    <row r="104" spans="1:67" ht="15" customHeight="1">
      <c r="A104" s="11" t="s">
        <v>712</v>
      </c>
      <c r="B104" s="11" t="s">
        <v>152</v>
      </c>
      <c r="C104" s="11" t="s">
        <v>784</v>
      </c>
      <c r="D104" s="11">
        <v>14</v>
      </c>
      <c r="E104" s="21">
        <v>741383.50872699998</v>
      </c>
      <c r="F104" s="21">
        <v>5658733.2746919999</v>
      </c>
      <c r="G104" s="20">
        <v>0.3</v>
      </c>
      <c r="H104" s="20">
        <v>0.5</v>
      </c>
      <c r="I104" s="11" t="s">
        <v>49</v>
      </c>
      <c r="J104" s="11" t="s">
        <v>156</v>
      </c>
      <c r="K104" s="11" t="s">
        <v>372</v>
      </c>
      <c r="L104" s="88">
        <v>2024</v>
      </c>
      <c r="M104" s="162">
        <v>0.12</v>
      </c>
      <c r="N104" s="162">
        <v>15.5</v>
      </c>
      <c r="O104" s="162"/>
      <c r="P104" s="162">
        <v>600</v>
      </c>
      <c r="Q104" s="162">
        <v>1.2</v>
      </c>
      <c r="R104" s="162">
        <v>0.3</v>
      </c>
      <c r="S104" s="162">
        <v>2.8</v>
      </c>
      <c r="T104" s="162">
        <v>0.2</v>
      </c>
      <c r="U104" s="162">
        <v>30</v>
      </c>
      <c r="V104" s="162">
        <v>12.4</v>
      </c>
      <c r="W104" s="162">
        <v>79</v>
      </c>
      <c r="X104" s="162">
        <v>1.8</v>
      </c>
      <c r="Y104" s="162">
        <v>47.1</v>
      </c>
      <c r="Z104" s="162">
        <v>1.51</v>
      </c>
      <c r="AA104" s="162">
        <v>0.87</v>
      </c>
      <c r="AB104" s="162">
        <v>0.88</v>
      </c>
      <c r="AC104" s="162">
        <v>4.26</v>
      </c>
      <c r="AD104" s="162">
        <v>16</v>
      </c>
      <c r="AE104" s="162">
        <v>2</v>
      </c>
      <c r="AF104" s="162">
        <v>5</v>
      </c>
      <c r="AG104" s="162">
        <v>0.28000000000000003</v>
      </c>
      <c r="AH104" s="162">
        <v>2.15</v>
      </c>
      <c r="AI104" s="162">
        <v>16</v>
      </c>
      <c r="AJ104" s="162">
        <v>19</v>
      </c>
      <c r="AK104" s="162">
        <v>1.82</v>
      </c>
      <c r="AL104" s="162">
        <v>4.7E-2</v>
      </c>
      <c r="AM104" s="162">
        <v>1.46</v>
      </c>
      <c r="AN104" s="162">
        <v>3.2</v>
      </c>
      <c r="AO104" s="162">
        <v>7.5</v>
      </c>
      <c r="AP104" s="162">
        <v>13.3</v>
      </c>
      <c r="AQ104" s="162">
        <v>38.1</v>
      </c>
      <c r="AR104" s="162">
        <v>4.9000000000000002E-2</v>
      </c>
      <c r="AS104" s="162">
        <v>16.2</v>
      </c>
      <c r="AT104" s="162">
        <v>3.5</v>
      </c>
      <c r="AU104" s="162">
        <v>59.9</v>
      </c>
      <c r="AV104" s="162">
        <v>72</v>
      </c>
      <c r="AW104" s="162">
        <v>9.1999999999999993</v>
      </c>
      <c r="AX104" s="162">
        <v>2.4</v>
      </c>
      <c r="AY104" s="162">
        <v>1.84</v>
      </c>
      <c r="AZ104" s="162">
        <v>377</v>
      </c>
      <c r="BA104" s="162">
        <v>0.46</v>
      </c>
      <c r="BB104" s="162">
        <v>0.25</v>
      </c>
      <c r="BC104" s="162">
        <v>5.27</v>
      </c>
      <c r="BD104" s="162">
        <v>0.52200000000000002</v>
      </c>
      <c r="BE104" s="162">
        <v>1.32</v>
      </c>
      <c r="BF104" s="162">
        <v>71.7</v>
      </c>
      <c r="BG104" s="162">
        <v>1.5</v>
      </c>
      <c r="BH104" s="162">
        <v>8.4</v>
      </c>
      <c r="BI104" s="162">
        <v>0.83</v>
      </c>
      <c r="BJ104" s="162">
        <v>46</v>
      </c>
      <c r="BK104" s="162">
        <v>209</v>
      </c>
    </row>
    <row r="105" spans="1:67" ht="15" customHeight="1">
      <c r="A105" s="11" t="s">
        <v>713</v>
      </c>
      <c r="B105" s="11" t="s">
        <v>152</v>
      </c>
      <c r="C105" s="11" t="s">
        <v>785</v>
      </c>
      <c r="D105" s="11">
        <v>14</v>
      </c>
      <c r="E105" s="21">
        <v>744891.38323599997</v>
      </c>
      <c r="F105" s="21">
        <v>5658728.0752529996</v>
      </c>
      <c r="G105" s="20">
        <v>0.5</v>
      </c>
      <c r="H105" s="20">
        <v>0.9</v>
      </c>
      <c r="I105" s="11" t="s">
        <v>49</v>
      </c>
      <c r="J105" s="11" t="s">
        <v>156</v>
      </c>
      <c r="K105" s="11" t="s">
        <v>372</v>
      </c>
      <c r="L105" s="88">
        <v>2024</v>
      </c>
      <c r="M105" s="162">
        <v>0.16</v>
      </c>
      <c r="N105" s="162">
        <v>14.1</v>
      </c>
      <c r="O105" s="162"/>
      <c r="P105" s="162">
        <v>619</v>
      </c>
      <c r="Q105" s="162">
        <v>1.1000000000000001</v>
      </c>
      <c r="R105" s="162">
        <v>0.3</v>
      </c>
      <c r="S105" s="162">
        <v>2.84</v>
      </c>
      <c r="T105" s="162">
        <v>0.2</v>
      </c>
      <c r="U105" s="162">
        <v>67</v>
      </c>
      <c r="V105" s="162">
        <v>12.4</v>
      </c>
      <c r="W105" s="162">
        <v>90</v>
      </c>
      <c r="X105" s="162">
        <v>2.1</v>
      </c>
      <c r="Y105" s="162">
        <v>40.799999999999997</v>
      </c>
      <c r="Z105" s="162">
        <v>2.64</v>
      </c>
      <c r="AA105" s="162">
        <v>1.49</v>
      </c>
      <c r="AB105" s="162">
        <v>1.46</v>
      </c>
      <c r="AC105" s="162">
        <v>4.2</v>
      </c>
      <c r="AD105" s="162">
        <v>15.5</v>
      </c>
      <c r="AE105" s="162">
        <v>4.2</v>
      </c>
      <c r="AF105" s="162">
        <v>6.1</v>
      </c>
      <c r="AG105" s="162">
        <v>0.46</v>
      </c>
      <c r="AH105" s="162">
        <v>2.36</v>
      </c>
      <c r="AI105" s="162">
        <v>39</v>
      </c>
      <c r="AJ105" s="162">
        <v>18</v>
      </c>
      <c r="AK105" s="162">
        <v>1.77</v>
      </c>
      <c r="AL105" s="162">
        <v>5.2999999999999999E-2</v>
      </c>
      <c r="AM105" s="162">
        <v>1.88</v>
      </c>
      <c r="AN105" s="162">
        <v>3.07</v>
      </c>
      <c r="AO105" s="162">
        <v>8.6</v>
      </c>
      <c r="AP105" s="162">
        <v>37</v>
      </c>
      <c r="AQ105" s="162">
        <v>39.1</v>
      </c>
      <c r="AR105" s="162">
        <v>0.182</v>
      </c>
      <c r="AS105" s="162">
        <v>16.2</v>
      </c>
      <c r="AT105" s="162">
        <v>8.8000000000000007</v>
      </c>
      <c r="AU105" s="162">
        <v>62.1</v>
      </c>
      <c r="AV105" s="162">
        <v>75</v>
      </c>
      <c r="AW105" s="162">
        <v>10.6</v>
      </c>
      <c r="AX105" s="162">
        <v>5.0999999999999996</v>
      </c>
      <c r="AY105" s="162">
        <v>1.67</v>
      </c>
      <c r="AZ105" s="162">
        <v>368</v>
      </c>
      <c r="BA105" s="162">
        <v>0.46</v>
      </c>
      <c r="BB105" s="162">
        <v>0.47</v>
      </c>
      <c r="BC105" s="162">
        <v>7.71</v>
      </c>
      <c r="BD105" s="162">
        <v>0.57899999999999996</v>
      </c>
      <c r="BE105" s="162">
        <v>2.58</v>
      </c>
      <c r="BF105" s="162">
        <v>77.400000000000006</v>
      </c>
      <c r="BG105" s="162">
        <v>1.7</v>
      </c>
      <c r="BH105" s="162">
        <v>13.9</v>
      </c>
      <c r="BI105" s="162">
        <v>1.27</v>
      </c>
      <c r="BJ105" s="162">
        <v>49</v>
      </c>
      <c r="BK105" s="162">
        <v>250</v>
      </c>
    </row>
    <row r="106" spans="1:67" ht="15" customHeight="1">
      <c r="A106" s="11" t="s">
        <v>714</v>
      </c>
      <c r="B106" s="11" t="s">
        <v>152</v>
      </c>
      <c r="C106" s="11" t="s">
        <v>786</v>
      </c>
      <c r="D106" s="11">
        <v>14</v>
      </c>
      <c r="E106" s="21">
        <v>753487.22515199997</v>
      </c>
      <c r="F106" s="21">
        <v>5655760.3444520002</v>
      </c>
      <c r="G106" s="20">
        <v>0.3</v>
      </c>
      <c r="H106" s="20">
        <v>0.5</v>
      </c>
      <c r="I106" s="11" t="s">
        <v>49</v>
      </c>
      <c r="J106" s="11" t="s">
        <v>156</v>
      </c>
      <c r="K106" s="11" t="s">
        <v>372</v>
      </c>
      <c r="L106" s="88">
        <v>2024</v>
      </c>
      <c r="M106" s="162">
        <v>0.14000000000000001</v>
      </c>
      <c r="N106" s="162">
        <v>14.8</v>
      </c>
      <c r="O106" s="162"/>
      <c r="P106" s="162">
        <v>648</v>
      </c>
      <c r="Q106" s="162">
        <v>1.4</v>
      </c>
      <c r="R106" s="162">
        <v>0.4</v>
      </c>
      <c r="S106" s="162">
        <v>2.96</v>
      </c>
      <c r="T106" s="162">
        <v>0.2</v>
      </c>
      <c r="U106" s="162">
        <v>89</v>
      </c>
      <c r="V106" s="162">
        <v>12.3</v>
      </c>
      <c r="W106" s="162">
        <v>114</v>
      </c>
      <c r="X106" s="162">
        <v>1.4</v>
      </c>
      <c r="Y106" s="162">
        <v>31</v>
      </c>
      <c r="Z106" s="162">
        <v>2.34</v>
      </c>
      <c r="AA106" s="162">
        <v>1.29</v>
      </c>
      <c r="AB106" s="162">
        <v>1.19</v>
      </c>
      <c r="AC106" s="162">
        <v>4.82</v>
      </c>
      <c r="AD106" s="162">
        <v>15.8</v>
      </c>
      <c r="AE106" s="162">
        <v>3</v>
      </c>
      <c r="AF106" s="162">
        <v>6.7</v>
      </c>
      <c r="AG106" s="162">
        <v>0.42</v>
      </c>
      <c r="AH106" s="162">
        <v>2.4500000000000002</v>
      </c>
      <c r="AI106" s="162">
        <v>19</v>
      </c>
      <c r="AJ106" s="162">
        <v>13</v>
      </c>
      <c r="AK106" s="162">
        <v>1.61</v>
      </c>
      <c r="AL106" s="162">
        <v>4.5999999999999999E-2</v>
      </c>
      <c r="AM106" s="162">
        <v>1.19</v>
      </c>
      <c r="AN106" s="162">
        <v>3.33</v>
      </c>
      <c r="AO106" s="162">
        <v>8.6</v>
      </c>
      <c r="AP106" s="162">
        <v>18.8</v>
      </c>
      <c r="AQ106" s="162">
        <v>44.1</v>
      </c>
      <c r="AR106" s="162">
        <v>0.378</v>
      </c>
      <c r="AS106" s="162">
        <v>23.1</v>
      </c>
      <c r="AT106" s="162">
        <v>4.7</v>
      </c>
      <c r="AU106" s="162">
        <v>65.7</v>
      </c>
      <c r="AV106" s="162">
        <v>126</v>
      </c>
      <c r="AW106" s="162">
        <v>9</v>
      </c>
      <c r="AX106" s="162">
        <v>3.6</v>
      </c>
      <c r="AY106" s="162">
        <v>1.62</v>
      </c>
      <c r="AZ106" s="162">
        <v>400</v>
      </c>
      <c r="BA106" s="162">
        <v>0.46</v>
      </c>
      <c r="BB106" s="162">
        <v>0.41</v>
      </c>
      <c r="BC106" s="162">
        <v>11.3</v>
      </c>
      <c r="BD106" s="162">
        <v>0.48199999999999998</v>
      </c>
      <c r="BE106" s="162">
        <v>2.76</v>
      </c>
      <c r="BF106" s="162">
        <v>74.900000000000006</v>
      </c>
      <c r="BG106" s="162">
        <v>1.3</v>
      </c>
      <c r="BH106" s="162">
        <v>12.2</v>
      </c>
      <c r="BI106" s="162">
        <v>1.1599999999999999</v>
      </c>
      <c r="BJ106" s="162">
        <v>44</v>
      </c>
      <c r="BK106" s="162">
        <v>289</v>
      </c>
    </row>
    <row r="107" spans="1:67" ht="15" customHeight="1">
      <c r="A107" s="11" t="s">
        <v>715</v>
      </c>
      <c r="B107" s="11" t="s">
        <v>152</v>
      </c>
      <c r="C107" s="11" t="s">
        <v>787</v>
      </c>
      <c r="D107" s="11">
        <v>14</v>
      </c>
      <c r="E107" s="21">
        <v>758866.962344</v>
      </c>
      <c r="F107" s="21">
        <v>5648758.838095</v>
      </c>
      <c r="G107" s="20">
        <v>0.3</v>
      </c>
      <c r="H107" s="20">
        <v>0.6</v>
      </c>
      <c r="I107" s="11" t="s">
        <v>49</v>
      </c>
      <c r="J107" s="11" t="s">
        <v>156</v>
      </c>
      <c r="K107" s="11" t="s">
        <v>372</v>
      </c>
      <c r="L107" s="88">
        <v>2024</v>
      </c>
      <c r="M107" s="162">
        <v>0.14000000000000001</v>
      </c>
      <c r="N107" s="162">
        <v>14.9</v>
      </c>
      <c r="O107" s="162"/>
      <c r="P107" s="162">
        <v>653</v>
      </c>
      <c r="Q107" s="162">
        <v>1.1000000000000001</v>
      </c>
      <c r="R107" s="162">
        <v>0.3</v>
      </c>
      <c r="S107" s="162">
        <v>2.82</v>
      </c>
      <c r="T107" s="162">
        <v>0.2</v>
      </c>
      <c r="U107" s="162">
        <v>36</v>
      </c>
      <c r="V107" s="162">
        <v>12.3</v>
      </c>
      <c r="W107" s="162">
        <v>73</v>
      </c>
      <c r="X107" s="162">
        <v>1.5</v>
      </c>
      <c r="Y107" s="162">
        <v>40.5</v>
      </c>
      <c r="Z107" s="162">
        <v>1.81</v>
      </c>
      <c r="AA107" s="162">
        <v>1.1000000000000001</v>
      </c>
      <c r="AB107" s="162">
        <v>0.94</v>
      </c>
      <c r="AC107" s="162">
        <v>4.4800000000000004</v>
      </c>
      <c r="AD107" s="162">
        <v>16</v>
      </c>
      <c r="AE107" s="162">
        <v>2.2000000000000002</v>
      </c>
      <c r="AF107" s="162">
        <v>5.6</v>
      </c>
      <c r="AG107" s="162">
        <v>0.34</v>
      </c>
      <c r="AH107" s="162">
        <v>2.36</v>
      </c>
      <c r="AI107" s="162">
        <v>15</v>
      </c>
      <c r="AJ107" s="162">
        <v>18</v>
      </c>
      <c r="AK107" s="162">
        <v>1.85</v>
      </c>
      <c r="AL107" s="162">
        <v>5.1999999999999998E-2</v>
      </c>
      <c r="AM107" s="162">
        <v>1</v>
      </c>
      <c r="AN107" s="162">
        <v>2.99</v>
      </c>
      <c r="AO107" s="162">
        <v>8.1999999999999993</v>
      </c>
      <c r="AP107" s="162">
        <v>13.6</v>
      </c>
      <c r="AQ107" s="162">
        <v>36.9</v>
      </c>
      <c r="AR107" s="162">
        <v>0.17100000000000001</v>
      </c>
      <c r="AS107" s="162">
        <v>18.8</v>
      </c>
      <c r="AT107" s="162">
        <v>3.5</v>
      </c>
      <c r="AU107" s="162">
        <v>63.1</v>
      </c>
      <c r="AV107" s="162">
        <v>75</v>
      </c>
      <c r="AW107" s="162">
        <v>10.3</v>
      </c>
      <c r="AX107" s="162">
        <v>2.6</v>
      </c>
      <c r="AY107" s="162">
        <v>1.89</v>
      </c>
      <c r="AZ107" s="162">
        <v>351</v>
      </c>
      <c r="BA107" s="162">
        <v>0.42</v>
      </c>
      <c r="BB107" s="162">
        <v>0.3</v>
      </c>
      <c r="BC107" s="162">
        <v>7.05</v>
      </c>
      <c r="BD107" s="162">
        <v>0.51600000000000001</v>
      </c>
      <c r="BE107" s="162">
        <v>1.51</v>
      </c>
      <c r="BF107" s="162">
        <v>76.5</v>
      </c>
      <c r="BG107" s="162">
        <v>1.1000000000000001</v>
      </c>
      <c r="BH107" s="162">
        <v>10.199999999999999</v>
      </c>
      <c r="BI107" s="162">
        <v>0.97</v>
      </c>
      <c r="BJ107" s="162">
        <v>57</v>
      </c>
      <c r="BK107" s="162">
        <v>239</v>
      </c>
    </row>
    <row r="108" spans="1:67" ht="15" customHeight="1" thickBot="1">
      <c r="A108" s="40" t="s">
        <v>716</v>
      </c>
      <c r="B108" s="40" t="s">
        <v>152</v>
      </c>
      <c r="C108" s="40" t="s">
        <v>788</v>
      </c>
      <c r="D108" s="40">
        <v>14</v>
      </c>
      <c r="E108" s="44">
        <v>760915.21265899995</v>
      </c>
      <c r="F108" s="44">
        <v>5630609.5993379997</v>
      </c>
      <c r="G108" s="64">
        <v>0.4</v>
      </c>
      <c r="H108" s="64">
        <v>0.7</v>
      </c>
      <c r="I108" s="40" t="s">
        <v>49</v>
      </c>
      <c r="J108" s="40" t="s">
        <v>156</v>
      </c>
      <c r="K108" s="40" t="s">
        <v>372</v>
      </c>
      <c r="L108" s="158">
        <v>2024</v>
      </c>
      <c r="M108" s="248">
        <v>0.15</v>
      </c>
      <c r="N108" s="248">
        <v>16.399999999999999</v>
      </c>
      <c r="O108" s="248"/>
      <c r="P108" s="248">
        <v>523</v>
      </c>
      <c r="Q108" s="248">
        <v>1.2</v>
      </c>
      <c r="R108" s="248">
        <v>0.4</v>
      </c>
      <c r="S108" s="248">
        <v>2.0499999999999998</v>
      </c>
      <c r="T108" s="248">
        <v>0.2</v>
      </c>
      <c r="U108" s="248">
        <v>45</v>
      </c>
      <c r="V108" s="248">
        <v>19.100000000000001</v>
      </c>
      <c r="W108" s="248">
        <v>124</v>
      </c>
      <c r="X108" s="248">
        <v>2.5</v>
      </c>
      <c r="Y108" s="248">
        <v>32.200000000000003</v>
      </c>
      <c r="Z108" s="248">
        <v>2.2000000000000002</v>
      </c>
      <c r="AA108" s="248">
        <v>1.33</v>
      </c>
      <c r="AB108" s="248">
        <v>1.07</v>
      </c>
      <c r="AC108" s="248">
        <v>7.04</v>
      </c>
      <c r="AD108" s="248">
        <v>17.8</v>
      </c>
      <c r="AE108" s="248">
        <v>2.8</v>
      </c>
      <c r="AF108" s="248">
        <v>4.3</v>
      </c>
      <c r="AG108" s="248">
        <v>0.41</v>
      </c>
      <c r="AH108" s="248">
        <v>1.62</v>
      </c>
      <c r="AI108" s="248">
        <v>27</v>
      </c>
      <c r="AJ108" s="248">
        <v>56</v>
      </c>
      <c r="AK108" s="248">
        <v>2.1800000000000002</v>
      </c>
      <c r="AL108" s="248">
        <v>5.2999999999999999E-2</v>
      </c>
      <c r="AM108" s="248">
        <v>1.99</v>
      </c>
      <c r="AN108" s="248">
        <v>2.34</v>
      </c>
      <c r="AO108" s="248">
        <v>8.8000000000000007</v>
      </c>
      <c r="AP108" s="248">
        <v>18.8</v>
      </c>
      <c r="AQ108" s="248">
        <v>67</v>
      </c>
      <c r="AR108" s="248">
        <v>0.11899999999999999</v>
      </c>
      <c r="AS108" s="248">
        <v>17.600000000000001</v>
      </c>
      <c r="AT108" s="248">
        <v>5</v>
      </c>
      <c r="AU108" s="248">
        <v>33.6</v>
      </c>
      <c r="AV108" s="248">
        <v>1240</v>
      </c>
      <c r="AW108" s="248">
        <v>10.5</v>
      </c>
      <c r="AX108" s="248">
        <v>3.2</v>
      </c>
      <c r="AY108" s="248">
        <v>3.5</v>
      </c>
      <c r="AZ108" s="248">
        <v>292</v>
      </c>
      <c r="BA108" s="248">
        <v>0.44</v>
      </c>
      <c r="BB108" s="248">
        <v>0.36</v>
      </c>
      <c r="BC108" s="248">
        <v>7.44</v>
      </c>
      <c r="BD108" s="248">
        <v>0.70199999999999996</v>
      </c>
      <c r="BE108" s="248">
        <v>2.14</v>
      </c>
      <c r="BF108" s="248">
        <v>96.4</v>
      </c>
      <c r="BG108" s="248">
        <v>1.6</v>
      </c>
      <c r="BH108" s="248">
        <v>12.4</v>
      </c>
      <c r="BI108" s="248">
        <v>1.2</v>
      </c>
      <c r="BJ108" s="248">
        <v>108</v>
      </c>
      <c r="BK108" s="248">
        <v>182</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41429-ED79-4360-9230-3164035A2E4D}">
  <sheetPr codeName="Sheet17"/>
  <dimension ref="A1:BT48"/>
  <sheetViews>
    <sheetView zoomScaleNormal="100" workbookViewId="0">
      <pane ySplit="2" topLeftCell="A27" activePane="bottomLeft" state="frozen"/>
      <selection activeCell="A2" sqref="A2"/>
      <selection pane="bottomLeft"/>
    </sheetView>
  </sheetViews>
  <sheetFormatPr defaultColWidth="9.125" defaultRowHeight="15" customHeight="1"/>
  <cols>
    <col min="1" max="1" width="24.75" style="46" customWidth="1"/>
    <col min="2" max="2" width="43.875" style="11" bestFit="1" customWidth="1"/>
    <col min="3" max="3" width="43.875" style="11" customWidth="1"/>
    <col min="4" max="68" width="27.75" style="11" customWidth="1"/>
    <col min="69" max="16384" width="9.125" style="11"/>
  </cols>
  <sheetData>
    <row r="1" spans="1:72" ht="21.75" customHeight="1">
      <c r="A1" s="135" t="s">
        <v>807</v>
      </c>
    </row>
    <row r="2" spans="1:72" ht="15" customHeight="1" thickBot="1">
      <c r="A2" s="131" t="s">
        <v>40</v>
      </c>
      <c r="B2" s="52" t="s">
        <v>48</v>
      </c>
      <c r="C2" s="52" t="s">
        <v>799</v>
      </c>
      <c r="D2" s="52" t="s">
        <v>257</v>
      </c>
      <c r="E2" s="51" t="s">
        <v>457</v>
      </c>
      <c r="F2" s="52" t="s">
        <v>258</v>
      </c>
      <c r="G2" s="52" t="s">
        <v>259</v>
      </c>
      <c r="H2" s="52" t="s">
        <v>260</v>
      </c>
      <c r="I2" s="51" t="s">
        <v>795</v>
      </c>
      <c r="J2" s="52" t="s">
        <v>261</v>
      </c>
      <c r="K2" s="52" t="s">
        <v>262</v>
      </c>
      <c r="L2" s="52" t="s">
        <v>263</v>
      </c>
      <c r="M2" s="52" t="s">
        <v>264</v>
      </c>
      <c r="N2" s="52" t="s">
        <v>265</v>
      </c>
      <c r="O2" s="51" t="s">
        <v>796</v>
      </c>
      <c r="P2" s="52" t="s">
        <v>266</v>
      </c>
      <c r="Q2" s="52" t="s">
        <v>267</v>
      </c>
      <c r="R2" s="52" t="s">
        <v>268</v>
      </c>
      <c r="S2" s="52" t="s">
        <v>269</v>
      </c>
      <c r="T2" s="51" t="s">
        <v>458</v>
      </c>
      <c r="U2" s="52" t="s">
        <v>270</v>
      </c>
      <c r="V2" s="52" t="s">
        <v>271</v>
      </c>
      <c r="W2" s="52" t="s">
        <v>272</v>
      </c>
      <c r="X2" s="52" t="s">
        <v>273</v>
      </c>
      <c r="Y2" s="51" t="s">
        <v>459</v>
      </c>
      <c r="Z2" s="52" t="s">
        <v>274</v>
      </c>
      <c r="AA2" s="52" t="s">
        <v>275</v>
      </c>
      <c r="AB2" s="52" t="s">
        <v>276</v>
      </c>
      <c r="AC2" s="52" t="s">
        <v>277</v>
      </c>
      <c r="AD2" s="52" t="s">
        <v>278</v>
      </c>
      <c r="AE2" s="51" t="s">
        <v>498</v>
      </c>
      <c r="AF2" s="52" t="s">
        <v>279</v>
      </c>
      <c r="AG2" s="52" t="s">
        <v>280</v>
      </c>
      <c r="AH2" s="52" t="s">
        <v>281</v>
      </c>
      <c r="AI2" s="51" t="s">
        <v>499</v>
      </c>
      <c r="AJ2" s="52" t="s">
        <v>282</v>
      </c>
      <c r="AK2" s="52" t="s">
        <v>283</v>
      </c>
      <c r="AL2" s="51" t="s">
        <v>797</v>
      </c>
      <c r="AM2" s="52" t="s">
        <v>284</v>
      </c>
      <c r="AN2" s="52" t="s">
        <v>285</v>
      </c>
      <c r="AO2" s="52" t="s">
        <v>286</v>
      </c>
      <c r="AP2" s="52" t="s">
        <v>287</v>
      </c>
      <c r="AQ2" s="52" t="s">
        <v>288</v>
      </c>
      <c r="AR2" s="52" t="s">
        <v>289</v>
      </c>
      <c r="AS2" s="52" t="s">
        <v>290</v>
      </c>
      <c r="AT2" s="52" t="s">
        <v>291</v>
      </c>
      <c r="AU2" s="52" t="s">
        <v>292</v>
      </c>
      <c r="AV2" s="52" t="s">
        <v>500</v>
      </c>
      <c r="AW2" s="52" t="s">
        <v>293</v>
      </c>
      <c r="AX2" s="52" t="s">
        <v>294</v>
      </c>
      <c r="AY2" s="52" t="s">
        <v>295</v>
      </c>
      <c r="AZ2" s="52" t="s">
        <v>296</v>
      </c>
      <c r="BA2" s="52" t="s">
        <v>297</v>
      </c>
      <c r="BB2" s="52" t="s">
        <v>298</v>
      </c>
    </row>
    <row r="3" spans="1:72" ht="15" customHeight="1">
      <c r="A3" s="53" t="s">
        <v>242</v>
      </c>
      <c r="B3" s="53" t="s">
        <v>243</v>
      </c>
      <c r="C3" s="53">
        <v>2023</v>
      </c>
      <c r="D3" s="53">
        <v>1.4</v>
      </c>
      <c r="E3" s="53">
        <v>12.8</v>
      </c>
      <c r="F3" s="53" t="s">
        <v>184</v>
      </c>
      <c r="G3" s="53">
        <v>497</v>
      </c>
      <c r="H3" s="53">
        <v>1</v>
      </c>
      <c r="I3" s="53"/>
      <c r="J3" s="53">
        <v>3.61</v>
      </c>
      <c r="K3" s="53">
        <v>1</v>
      </c>
      <c r="L3" s="53">
        <v>33</v>
      </c>
      <c r="M3" s="53">
        <v>11</v>
      </c>
      <c r="N3" s="53">
        <v>58</v>
      </c>
      <c r="O3" s="53"/>
      <c r="P3" s="53">
        <v>24</v>
      </c>
      <c r="Q3" s="53">
        <v>2</v>
      </c>
      <c r="R3" s="53">
        <v>0.7</v>
      </c>
      <c r="S3" s="53">
        <v>1</v>
      </c>
      <c r="T3" s="53">
        <v>3.77</v>
      </c>
      <c r="U3" s="53">
        <v>10</v>
      </c>
      <c r="V3" s="53">
        <v>2</v>
      </c>
      <c r="W3" s="53">
        <v>2</v>
      </c>
      <c r="X3" s="53" t="s">
        <v>184</v>
      </c>
      <c r="Y3" s="53">
        <v>1.56</v>
      </c>
      <c r="Z3" s="53">
        <v>18</v>
      </c>
      <c r="AA3" s="53">
        <v>12</v>
      </c>
      <c r="AB3" s="53">
        <v>1.7</v>
      </c>
      <c r="AC3" s="53">
        <v>0.06</v>
      </c>
      <c r="AD3" s="53">
        <v>2</v>
      </c>
      <c r="AE3" s="53">
        <v>3.49</v>
      </c>
      <c r="AF3" s="53">
        <v>4</v>
      </c>
      <c r="AG3" s="53">
        <v>20</v>
      </c>
      <c r="AH3" s="53">
        <v>31</v>
      </c>
      <c r="AI3" s="53">
        <v>0.14000000000000001</v>
      </c>
      <c r="AJ3" s="53">
        <v>14</v>
      </c>
      <c r="AK3" s="53">
        <v>4</v>
      </c>
      <c r="AL3" s="53"/>
      <c r="AM3" s="53">
        <v>67</v>
      </c>
      <c r="AN3" s="53">
        <v>8</v>
      </c>
      <c r="AO3" s="53">
        <v>2</v>
      </c>
      <c r="AP3" s="53">
        <v>9</v>
      </c>
      <c r="AQ3" s="53">
        <v>405</v>
      </c>
      <c r="AR3" s="53" t="s">
        <v>184</v>
      </c>
      <c r="AS3" s="53" t="s">
        <v>184</v>
      </c>
      <c r="AT3" s="53">
        <v>2</v>
      </c>
      <c r="AU3" s="53">
        <v>0.36</v>
      </c>
      <c r="AV3" s="53" t="s">
        <v>299</v>
      </c>
      <c r="AW3" s="53">
        <v>62</v>
      </c>
      <c r="AX3" s="53" t="s">
        <v>184</v>
      </c>
      <c r="AY3" s="53">
        <v>11</v>
      </c>
      <c r="AZ3" s="53">
        <v>1.2</v>
      </c>
      <c r="BA3" s="53">
        <v>45</v>
      </c>
      <c r="BB3" s="53">
        <v>79</v>
      </c>
    </row>
    <row r="4" spans="1:72" ht="15" customHeight="1">
      <c r="A4" s="53" t="s">
        <v>245</v>
      </c>
      <c r="B4" s="53" t="s">
        <v>243</v>
      </c>
      <c r="C4" s="53">
        <v>2023</v>
      </c>
      <c r="D4" s="53">
        <v>1.8</v>
      </c>
      <c r="E4" s="53">
        <v>12.8</v>
      </c>
      <c r="F4" s="53">
        <v>11</v>
      </c>
      <c r="G4" s="53">
        <v>503</v>
      </c>
      <c r="H4" s="53">
        <v>1</v>
      </c>
      <c r="I4" s="53"/>
      <c r="J4" s="53">
        <v>3.61</v>
      </c>
      <c r="K4" s="53">
        <v>1</v>
      </c>
      <c r="L4" s="53">
        <v>34</v>
      </c>
      <c r="M4" s="53">
        <v>12</v>
      </c>
      <c r="N4" s="53">
        <v>57</v>
      </c>
      <c r="O4" s="53"/>
      <c r="P4" s="53">
        <v>24</v>
      </c>
      <c r="Q4" s="53">
        <v>2</v>
      </c>
      <c r="R4" s="53">
        <v>0.9</v>
      </c>
      <c r="S4" s="53">
        <v>1</v>
      </c>
      <c r="T4" s="53">
        <v>3.75</v>
      </c>
      <c r="U4" s="53">
        <v>10</v>
      </c>
      <c r="V4" s="53">
        <v>2</v>
      </c>
      <c r="W4" s="53">
        <v>2</v>
      </c>
      <c r="X4" s="53" t="s">
        <v>184</v>
      </c>
      <c r="Y4" s="53">
        <v>1.53</v>
      </c>
      <c r="Z4" s="53">
        <v>19</v>
      </c>
      <c r="AA4" s="53">
        <v>11</v>
      </c>
      <c r="AB4" s="53">
        <v>1.68</v>
      </c>
      <c r="AC4" s="53">
        <v>0.06</v>
      </c>
      <c r="AD4" s="53">
        <v>2</v>
      </c>
      <c r="AE4" s="53">
        <v>3.51</v>
      </c>
      <c r="AF4" s="53">
        <v>4</v>
      </c>
      <c r="AG4" s="53">
        <v>21</v>
      </c>
      <c r="AH4" s="53">
        <v>32</v>
      </c>
      <c r="AI4" s="53">
        <v>0.13</v>
      </c>
      <c r="AJ4" s="53">
        <v>14</v>
      </c>
      <c r="AK4" s="53">
        <v>3</v>
      </c>
      <c r="AL4" s="53"/>
      <c r="AM4" s="53">
        <v>55</v>
      </c>
      <c r="AN4" s="53">
        <v>8</v>
      </c>
      <c r="AO4" s="53">
        <v>2</v>
      </c>
      <c r="AP4" s="53">
        <v>2</v>
      </c>
      <c r="AQ4" s="53">
        <v>404</v>
      </c>
      <c r="AR4" s="53" t="s">
        <v>184</v>
      </c>
      <c r="AS4" s="53" t="s">
        <v>184</v>
      </c>
      <c r="AT4" s="53">
        <v>2</v>
      </c>
      <c r="AU4" s="53">
        <v>0.36</v>
      </c>
      <c r="AV4" s="53" t="s">
        <v>299</v>
      </c>
      <c r="AW4" s="53">
        <v>64</v>
      </c>
      <c r="AX4" s="53" t="s">
        <v>184</v>
      </c>
      <c r="AY4" s="53">
        <v>11</v>
      </c>
      <c r="AZ4" s="53">
        <v>1.2</v>
      </c>
      <c r="BA4" s="53">
        <v>45</v>
      </c>
      <c r="BB4" s="53">
        <v>78</v>
      </c>
    </row>
    <row r="5" spans="1:72" ht="15" customHeight="1">
      <c r="A5" s="15" t="s">
        <v>789</v>
      </c>
      <c r="B5" s="53" t="s">
        <v>243</v>
      </c>
      <c r="C5" s="53">
        <v>2024</v>
      </c>
      <c r="D5" s="15">
        <v>0.12</v>
      </c>
      <c r="E5" s="15">
        <v>12.2</v>
      </c>
      <c r="F5" s="15"/>
      <c r="G5" s="15">
        <v>456</v>
      </c>
      <c r="H5" s="15">
        <v>0.9</v>
      </c>
      <c r="I5" s="15">
        <v>0.1</v>
      </c>
      <c r="J5" s="15">
        <v>3.37</v>
      </c>
      <c r="K5" s="15">
        <v>0.1</v>
      </c>
      <c r="L5" s="15">
        <v>37</v>
      </c>
      <c r="M5" s="15">
        <v>10.1</v>
      </c>
      <c r="N5" s="15">
        <v>47</v>
      </c>
      <c r="O5" s="15">
        <v>0.6</v>
      </c>
      <c r="P5" s="15">
        <v>24.7</v>
      </c>
      <c r="Q5" s="15">
        <v>1.95</v>
      </c>
      <c r="R5" s="15">
        <v>0.99</v>
      </c>
      <c r="S5" s="15">
        <v>0.93</v>
      </c>
      <c r="T5" s="15">
        <v>3.86</v>
      </c>
      <c r="U5" s="15">
        <v>13.5</v>
      </c>
      <c r="V5" s="15">
        <v>2.4</v>
      </c>
      <c r="W5" s="15">
        <v>1.8</v>
      </c>
      <c r="X5" s="15">
        <v>0.32</v>
      </c>
      <c r="Y5" s="15">
        <v>1.43</v>
      </c>
      <c r="Z5" s="15">
        <v>20</v>
      </c>
      <c r="AA5" s="15">
        <v>11</v>
      </c>
      <c r="AB5" s="15">
        <v>1.63</v>
      </c>
      <c r="AC5" s="15">
        <v>6.2E-2</v>
      </c>
      <c r="AD5" s="15">
        <v>0.76</v>
      </c>
      <c r="AE5" s="15">
        <v>3.55</v>
      </c>
      <c r="AF5" s="15">
        <v>4.5</v>
      </c>
      <c r="AG5" s="15">
        <v>18.100000000000001</v>
      </c>
      <c r="AH5" s="15">
        <v>27.6</v>
      </c>
      <c r="AI5" s="15">
        <v>0.13400000000000001</v>
      </c>
      <c r="AJ5" s="15">
        <v>6.51</v>
      </c>
      <c r="AK5" s="15">
        <v>4.3</v>
      </c>
      <c r="AL5" s="15">
        <v>33</v>
      </c>
      <c r="AM5" s="15">
        <v>63</v>
      </c>
      <c r="AN5" s="15">
        <v>8.3000000000000007</v>
      </c>
      <c r="AO5" s="15">
        <v>2.9</v>
      </c>
      <c r="AP5" s="15">
        <v>0.92</v>
      </c>
      <c r="AQ5" s="15">
        <v>407</v>
      </c>
      <c r="AR5" s="15">
        <v>0.22</v>
      </c>
      <c r="AS5" s="15">
        <v>0.28999999999999998</v>
      </c>
      <c r="AT5" s="15">
        <v>3.28</v>
      </c>
      <c r="AU5" s="15">
        <v>0.375</v>
      </c>
      <c r="AV5" s="15">
        <v>0.73</v>
      </c>
      <c r="AW5" s="15">
        <v>58.7</v>
      </c>
      <c r="AX5" s="15">
        <v>0.3</v>
      </c>
      <c r="AY5" s="15">
        <v>10</v>
      </c>
      <c r="AZ5" s="15">
        <v>0.97</v>
      </c>
      <c r="BA5" s="15">
        <v>36</v>
      </c>
      <c r="BB5" s="15">
        <v>92</v>
      </c>
      <c r="BC5" s="15"/>
      <c r="BD5" s="93"/>
      <c r="BE5" s="15"/>
      <c r="BF5" s="15"/>
      <c r="BG5" s="15"/>
      <c r="BH5" s="15"/>
      <c r="BI5" s="15"/>
      <c r="BJ5" s="15"/>
      <c r="BK5" s="15"/>
      <c r="BL5" s="53"/>
      <c r="BM5" s="93"/>
      <c r="BN5" s="53"/>
      <c r="BO5" s="53"/>
      <c r="BP5" s="53"/>
      <c r="BQ5" s="53"/>
      <c r="BR5" s="53"/>
      <c r="BS5" s="53"/>
      <c r="BT5" s="53"/>
    </row>
    <row r="6" spans="1:72" ht="15" customHeight="1">
      <c r="A6" s="15" t="s">
        <v>791</v>
      </c>
      <c r="B6" s="53" t="s">
        <v>243</v>
      </c>
      <c r="C6" s="53">
        <v>2024</v>
      </c>
      <c r="D6" s="15">
        <v>0.11</v>
      </c>
      <c r="E6" s="15">
        <v>12.2</v>
      </c>
      <c r="F6" s="15"/>
      <c r="G6" s="15">
        <v>460</v>
      </c>
      <c r="H6" s="15">
        <v>0.8</v>
      </c>
      <c r="I6" s="15">
        <v>0.1</v>
      </c>
      <c r="J6" s="15">
        <v>3.39</v>
      </c>
      <c r="K6" s="15">
        <v>0.1</v>
      </c>
      <c r="L6" s="15">
        <v>36</v>
      </c>
      <c r="M6" s="15">
        <v>9.83</v>
      </c>
      <c r="N6" s="15">
        <v>46</v>
      </c>
      <c r="O6" s="15">
        <v>0.6</v>
      </c>
      <c r="P6" s="15">
        <v>24.1</v>
      </c>
      <c r="Q6" s="15">
        <v>1.97</v>
      </c>
      <c r="R6" s="15">
        <v>1</v>
      </c>
      <c r="S6" s="15">
        <v>0.92</v>
      </c>
      <c r="T6" s="15">
        <v>3.78</v>
      </c>
      <c r="U6" s="15">
        <v>14.1</v>
      </c>
      <c r="V6" s="15">
        <v>2.4</v>
      </c>
      <c r="W6" s="15">
        <v>2.1</v>
      </c>
      <c r="X6" s="15">
        <v>0.32</v>
      </c>
      <c r="Y6" s="15">
        <v>1.45</v>
      </c>
      <c r="Z6" s="15">
        <v>20</v>
      </c>
      <c r="AA6" s="15">
        <v>11</v>
      </c>
      <c r="AB6" s="15">
        <v>1.61</v>
      </c>
      <c r="AC6" s="15">
        <v>6.0999999999999999E-2</v>
      </c>
      <c r="AD6" s="15">
        <v>0.8</v>
      </c>
      <c r="AE6" s="15">
        <v>3.44</v>
      </c>
      <c r="AF6" s="15">
        <v>4.8</v>
      </c>
      <c r="AG6" s="15">
        <v>18</v>
      </c>
      <c r="AH6" s="15">
        <v>27</v>
      </c>
      <c r="AI6" s="15">
        <v>0.13</v>
      </c>
      <c r="AJ6" s="15">
        <v>6.45</v>
      </c>
      <c r="AK6" s="15">
        <v>4.4000000000000004</v>
      </c>
      <c r="AL6" s="15">
        <v>32.700000000000003</v>
      </c>
      <c r="AM6" s="15">
        <v>79</v>
      </c>
      <c r="AN6" s="15">
        <v>8.1999999999999993</v>
      </c>
      <c r="AO6" s="15">
        <v>2.9</v>
      </c>
      <c r="AP6" s="15">
        <v>0.93</v>
      </c>
      <c r="AQ6" s="15">
        <v>408</v>
      </c>
      <c r="AR6" s="15">
        <v>0.21</v>
      </c>
      <c r="AS6" s="15">
        <v>0.28999999999999998</v>
      </c>
      <c r="AT6" s="15">
        <v>3.28</v>
      </c>
      <c r="AU6" s="15">
        <v>0.373</v>
      </c>
      <c r="AV6" s="15">
        <v>0.76</v>
      </c>
      <c r="AW6" s="15">
        <v>59.1</v>
      </c>
      <c r="AX6" s="15">
        <v>0.3</v>
      </c>
      <c r="AY6" s="15">
        <v>10.3</v>
      </c>
      <c r="AZ6" s="15">
        <v>0.96</v>
      </c>
      <c r="BA6" s="15">
        <v>36</v>
      </c>
      <c r="BB6" s="15">
        <v>91</v>
      </c>
      <c r="BC6" s="15"/>
      <c r="BD6" s="93"/>
      <c r="BE6" s="15"/>
      <c r="BF6" s="15"/>
      <c r="BG6" s="15"/>
      <c r="BH6" s="15"/>
      <c r="BI6" s="15"/>
      <c r="BJ6" s="15"/>
      <c r="BK6" s="15"/>
      <c r="BL6" s="53"/>
      <c r="BM6" s="93"/>
      <c r="BN6" s="53"/>
      <c r="BO6" s="53"/>
      <c r="BP6" s="53"/>
      <c r="BQ6" s="53"/>
      <c r="BR6" s="53"/>
      <c r="BS6" s="53"/>
      <c r="BT6" s="53"/>
    </row>
    <row r="7" spans="1:72" ht="15" customHeight="1">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row>
    <row r="8" spans="1:72" ht="15" customHeight="1">
      <c r="A8" s="53" t="s">
        <v>246</v>
      </c>
      <c r="B8" s="53" t="s">
        <v>247</v>
      </c>
      <c r="C8" s="53">
        <v>2023</v>
      </c>
      <c r="D8" s="53">
        <v>0.4</v>
      </c>
      <c r="E8" s="53">
        <v>10.7</v>
      </c>
      <c r="F8" s="53">
        <v>20</v>
      </c>
      <c r="G8" s="53">
        <v>435</v>
      </c>
      <c r="H8" s="53">
        <v>39.799999999999997</v>
      </c>
      <c r="I8" s="53"/>
      <c r="J8" s="53">
        <v>1.1599999999999999</v>
      </c>
      <c r="K8" s="53">
        <v>1</v>
      </c>
      <c r="L8" s="53">
        <v>30</v>
      </c>
      <c r="M8" s="53">
        <v>4</v>
      </c>
      <c r="N8" s="53">
        <v>29</v>
      </c>
      <c r="O8" s="53"/>
      <c r="P8" s="53">
        <v>23</v>
      </c>
      <c r="Q8" s="53">
        <v>1.8</v>
      </c>
      <c r="R8" s="53">
        <v>0.7</v>
      </c>
      <c r="S8" s="53">
        <v>0.6</v>
      </c>
      <c r="T8" s="53">
        <v>2.37</v>
      </c>
      <c r="U8" s="53">
        <v>11</v>
      </c>
      <c r="V8" s="53">
        <v>2</v>
      </c>
      <c r="W8" s="53">
        <v>1</v>
      </c>
      <c r="X8" s="53" t="s">
        <v>184</v>
      </c>
      <c r="Y8" s="53">
        <v>2.0699999999999998</v>
      </c>
      <c r="Z8" s="53">
        <v>16</v>
      </c>
      <c r="AA8" s="53">
        <v>2350</v>
      </c>
      <c r="AB8" s="53">
        <v>0.56999999999999995</v>
      </c>
      <c r="AC8" s="53">
        <v>0.05</v>
      </c>
      <c r="AD8" s="53">
        <v>3</v>
      </c>
      <c r="AE8" s="53">
        <v>2</v>
      </c>
      <c r="AF8" s="53">
        <v>18</v>
      </c>
      <c r="AG8" s="53">
        <v>17</v>
      </c>
      <c r="AH8" s="53">
        <v>14</v>
      </c>
      <c r="AI8" s="53">
        <v>0.17</v>
      </c>
      <c r="AJ8" s="53">
        <v>15</v>
      </c>
      <c r="AK8" s="53">
        <v>3</v>
      </c>
      <c r="AL8" s="53"/>
      <c r="AM8" s="53">
        <v>729</v>
      </c>
      <c r="AN8" s="53">
        <v>3</v>
      </c>
      <c r="AO8" s="53">
        <v>2</v>
      </c>
      <c r="AP8" s="53">
        <v>27</v>
      </c>
      <c r="AQ8" s="53">
        <v>73</v>
      </c>
      <c r="AR8" s="53">
        <v>11</v>
      </c>
      <c r="AS8" s="53" t="s">
        <v>184</v>
      </c>
      <c r="AT8" s="53">
        <v>5</v>
      </c>
      <c r="AU8" s="53">
        <v>0.27</v>
      </c>
      <c r="AV8" s="53">
        <v>3</v>
      </c>
      <c r="AW8" s="53">
        <v>27</v>
      </c>
      <c r="AX8" s="53">
        <v>6</v>
      </c>
      <c r="AY8" s="53">
        <v>8</v>
      </c>
      <c r="AZ8" s="53">
        <v>0.8</v>
      </c>
      <c r="BA8" s="53">
        <v>66</v>
      </c>
      <c r="BB8" s="53">
        <v>34</v>
      </c>
    </row>
    <row r="9" spans="1:72" s="25" customFormat="1" ht="15" customHeight="1">
      <c r="A9" s="53" t="s">
        <v>248</v>
      </c>
      <c r="B9" s="53" t="s">
        <v>247</v>
      </c>
      <c r="C9" s="53">
        <v>2023</v>
      </c>
      <c r="D9" s="53">
        <v>0.3</v>
      </c>
      <c r="E9" s="53">
        <v>10.6</v>
      </c>
      <c r="F9" s="53">
        <v>10</v>
      </c>
      <c r="G9" s="53">
        <v>439</v>
      </c>
      <c r="H9" s="53">
        <v>38.700000000000003</v>
      </c>
      <c r="I9" s="53"/>
      <c r="J9" s="53">
        <v>1.1299999999999999</v>
      </c>
      <c r="K9" s="53">
        <v>1</v>
      </c>
      <c r="L9" s="53">
        <v>29</v>
      </c>
      <c r="M9" s="53">
        <v>3</v>
      </c>
      <c r="N9" s="53">
        <v>30</v>
      </c>
      <c r="O9" s="53"/>
      <c r="P9" s="53">
        <v>22</v>
      </c>
      <c r="Q9" s="53">
        <v>1.6</v>
      </c>
      <c r="R9" s="53">
        <v>0.6</v>
      </c>
      <c r="S9" s="53">
        <v>0.6</v>
      </c>
      <c r="T9" s="53">
        <v>2.3199999999999998</v>
      </c>
      <c r="U9" s="53">
        <v>11</v>
      </c>
      <c r="V9" s="53">
        <v>2</v>
      </c>
      <c r="W9" s="53">
        <v>2</v>
      </c>
      <c r="X9" s="53" t="s">
        <v>184</v>
      </c>
      <c r="Y9" s="53">
        <v>2.09</v>
      </c>
      <c r="Z9" s="53">
        <v>14</v>
      </c>
      <c r="AA9" s="53">
        <v>2350</v>
      </c>
      <c r="AB9" s="53">
        <v>0.56000000000000005</v>
      </c>
      <c r="AC9" s="53">
        <v>0.05</v>
      </c>
      <c r="AD9" s="53">
        <v>5</v>
      </c>
      <c r="AE9" s="53">
        <v>2.04</v>
      </c>
      <c r="AF9" s="53">
        <v>19</v>
      </c>
      <c r="AG9" s="53">
        <v>15</v>
      </c>
      <c r="AH9" s="53">
        <v>14</v>
      </c>
      <c r="AI9" s="53">
        <v>0.17</v>
      </c>
      <c r="AJ9" s="53">
        <v>14</v>
      </c>
      <c r="AK9" s="53">
        <v>3</v>
      </c>
      <c r="AL9" s="53"/>
      <c r="AM9" s="53">
        <v>736</v>
      </c>
      <c r="AN9" s="53">
        <v>3</v>
      </c>
      <c r="AO9" s="53">
        <v>2</v>
      </c>
      <c r="AP9" s="53">
        <v>25</v>
      </c>
      <c r="AQ9" s="53">
        <v>72</v>
      </c>
      <c r="AR9" s="53">
        <v>10</v>
      </c>
      <c r="AS9" s="53" t="s">
        <v>184</v>
      </c>
      <c r="AT9" s="53">
        <v>4</v>
      </c>
      <c r="AU9" s="53">
        <v>0.26</v>
      </c>
      <c r="AV9" s="53">
        <v>3</v>
      </c>
      <c r="AW9" s="53">
        <v>28</v>
      </c>
      <c r="AX9" s="53">
        <v>2</v>
      </c>
      <c r="AY9" s="53">
        <v>8</v>
      </c>
      <c r="AZ9" s="53">
        <v>0.7</v>
      </c>
      <c r="BA9" s="53">
        <v>68</v>
      </c>
      <c r="BB9" s="53">
        <v>32</v>
      </c>
    </row>
    <row r="10" spans="1:72" s="25" customFormat="1" ht="15" customHeight="1">
      <c r="A10" s="15" t="s">
        <v>363</v>
      </c>
      <c r="B10" s="53" t="s">
        <v>247</v>
      </c>
      <c r="C10" s="53">
        <v>2023</v>
      </c>
      <c r="D10" s="15">
        <v>0.3</v>
      </c>
      <c r="E10" s="15">
        <v>10.9</v>
      </c>
      <c r="F10" s="15">
        <v>21</v>
      </c>
      <c r="G10" s="15">
        <v>437</v>
      </c>
      <c r="H10" s="15">
        <v>39.700000000000003</v>
      </c>
      <c r="I10" s="15"/>
      <c r="J10" s="15">
        <v>1.1599999999999999</v>
      </c>
      <c r="K10" s="15">
        <v>1</v>
      </c>
      <c r="L10" s="15">
        <v>30</v>
      </c>
      <c r="M10" s="15">
        <v>3</v>
      </c>
      <c r="N10" s="15">
        <v>30</v>
      </c>
      <c r="O10" s="15"/>
      <c r="P10" s="15">
        <v>21</v>
      </c>
      <c r="Q10" s="15">
        <v>1.8</v>
      </c>
      <c r="R10" s="15">
        <v>0.5</v>
      </c>
      <c r="S10" s="15">
        <v>0.6</v>
      </c>
      <c r="T10" s="15">
        <v>2.35</v>
      </c>
      <c r="U10" s="15">
        <v>10</v>
      </c>
      <c r="V10" s="15">
        <v>2</v>
      </c>
      <c r="W10" s="15">
        <v>2</v>
      </c>
      <c r="X10" s="15" t="s">
        <v>184</v>
      </c>
      <c r="Y10" s="15">
        <v>2.0699999999999998</v>
      </c>
      <c r="Z10" s="15">
        <v>15</v>
      </c>
      <c r="AA10" s="15">
        <v>2340</v>
      </c>
      <c r="AB10" s="15">
        <v>0.56999999999999995</v>
      </c>
      <c r="AC10" s="15">
        <v>0.05</v>
      </c>
      <c r="AD10" s="15">
        <v>4</v>
      </c>
      <c r="AE10" s="15">
        <v>2.0499999999999998</v>
      </c>
      <c r="AF10" s="15">
        <v>19</v>
      </c>
      <c r="AG10" s="15">
        <v>16</v>
      </c>
      <c r="AH10" s="15">
        <v>13</v>
      </c>
      <c r="AI10" s="15">
        <v>0.16</v>
      </c>
      <c r="AJ10" s="15">
        <v>13</v>
      </c>
      <c r="AK10" s="15">
        <v>3</v>
      </c>
      <c r="AL10" s="15"/>
      <c r="AM10" s="15">
        <v>734</v>
      </c>
      <c r="AN10" s="15">
        <v>3</v>
      </c>
      <c r="AO10" s="15">
        <v>2</v>
      </c>
      <c r="AP10" s="15">
        <v>26</v>
      </c>
      <c r="AQ10" s="15">
        <v>74</v>
      </c>
      <c r="AR10" s="15">
        <v>9</v>
      </c>
      <c r="AS10" s="15" t="s">
        <v>184</v>
      </c>
      <c r="AT10" s="15">
        <v>5</v>
      </c>
      <c r="AU10" s="15">
        <v>0.27</v>
      </c>
      <c r="AV10" s="15">
        <v>3</v>
      </c>
      <c r="AW10" s="15">
        <v>29</v>
      </c>
      <c r="AX10" s="15">
        <v>2</v>
      </c>
      <c r="AY10" s="15">
        <v>8</v>
      </c>
      <c r="AZ10" s="15">
        <v>0.7</v>
      </c>
      <c r="BA10" s="15">
        <v>67</v>
      </c>
      <c r="BB10" s="15">
        <v>35</v>
      </c>
      <c r="BC10" s="15"/>
    </row>
    <row r="11" spans="1:72" s="25" customFormat="1" ht="15" customHeight="1">
      <c r="A11" s="15" t="s">
        <v>790</v>
      </c>
      <c r="B11" s="53" t="s">
        <v>247</v>
      </c>
      <c r="C11" s="53">
        <v>2024</v>
      </c>
      <c r="D11" s="15">
        <v>0.26</v>
      </c>
      <c r="E11" s="15">
        <v>10.7</v>
      </c>
      <c r="F11" s="15"/>
      <c r="G11" s="15">
        <v>435</v>
      </c>
      <c r="H11" s="15">
        <v>37.700000000000003</v>
      </c>
      <c r="I11" s="15">
        <v>1.4</v>
      </c>
      <c r="J11" s="15">
        <v>1.1399999999999999</v>
      </c>
      <c r="K11" s="15">
        <v>0.6</v>
      </c>
      <c r="L11" s="15">
        <v>31</v>
      </c>
      <c r="M11" s="15">
        <v>4.0199999999999996</v>
      </c>
      <c r="N11" s="15">
        <v>29</v>
      </c>
      <c r="O11" s="15">
        <v>22.7</v>
      </c>
      <c r="P11" s="15">
        <v>21.7</v>
      </c>
      <c r="Q11" s="15">
        <v>1.42</v>
      </c>
      <c r="R11" s="15">
        <v>0.56999999999999995</v>
      </c>
      <c r="S11" s="15">
        <v>0.66</v>
      </c>
      <c r="T11" s="15">
        <v>2.41</v>
      </c>
      <c r="U11" s="15">
        <v>11.4</v>
      </c>
      <c r="V11" s="15">
        <v>2.2000000000000002</v>
      </c>
      <c r="W11" s="15">
        <v>1.4</v>
      </c>
      <c r="X11" s="15">
        <v>0.21</v>
      </c>
      <c r="Y11" s="15">
        <v>2.06</v>
      </c>
      <c r="Z11" s="15">
        <v>16</v>
      </c>
      <c r="AA11" s="15">
        <v>2330</v>
      </c>
      <c r="AB11" s="15">
        <v>0.56100000000000005</v>
      </c>
      <c r="AC11" s="15">
        <v>4.9000000000000002E-2</v>
      </c>
      <c r="AD11" s="15">
        <v>2.27</v>
      </c>
      <c r="AE11" s="15">
        <v>2.04</v>
      </c>
      <c r="AF11" s="15">
        <v>19.2</v>
      </c>
      <c r="AG11" s="15">
        <v>12.9</v>
      </c>
      <c r="AH11" s="15">
        <v>11.4</v>
      </c>
      <c r="AI11" s="15">
        <v>0.17</v>
      </c>
      <c r="AJ11" s="15">
        <v>12.7</v>
      </c>
      <c r="AK11" s="15">
        <v>3.4</v>
      </c>
      <c r="AL11" s="15">
        <v>249</v>
      </c>
      <c r="AM11" s="15">
        <v>740</v>
      </c>
      <c r="AN11" s="15">
        <v>3.6</v>
      </c>
      <c r="AO11" s="15">
        <v>2.6</v>
      </c>
      <c r="AP11" s="15">
        <v>23.9</v>
      </c>
      <c r="AQ11" s="15">
        <v>36</v>
      </c>
      <c r="AR11" s="15">
        <v>9.6999999999999993</v>
      </c>
      <c r="AS11" s="15">
        <v>0.27</v>
      </c>
      <c r="AT11" s="15">
        <v>6.09</v>
      </c>
      <c r="AU11" s="15">
        <v>0.27100000000000002</v>
      </c>
      <c r="AV11" s="15">
        <v>4.21</v>
      </c>
      <c r="AW11" s="15">
        <v>27</v>
      </c>
      <c r="AX11" s="15">
        <v>4.5999999999999996</v>
      </c>
      <c r="AY11" s="15">
        <v>6.1</v>
      </c>
      <c r="AZ11" s="15">
        <v>0.43</v>
      </c>
      <c r="BA11" s="15">
        <v>65</v>
      </c>
      <c r="BB11" s="15">
        <v>44</v>
      </c>
      <c r="BC11" s="15"/>
      <c r="BD11" s="15"/>
      <c r="BE11" s="15"/>
      <c r="BF11" s="15"/>
      <c r="BG11" s="15"/>
    </row>
    <row r="12" spans="1:72" s="25" customFormat="1" ht="15" customHeight="1">
      <c r="A12" s="15" t="s">
        <v>792</v>
      </c>
      <c r="B12" s="53" t="s">
        <v>247</v>
      </c>
      <c r="C12" s="53">
        <v>2024</v>
      </c>
      <c r="D12" s="15">
        <v>0.28000000000000003</v>
      </c>
      <c r="E12" s="15">
        <v>11</v>
      </c>
      <c r="F12" s="15"/>
      <c r="G12" s="15">
        <v>448</v>
      </c>
      <c r="H12" s="15">
        <v>37.5</v>
      </c>
      <c r="I12" s="15">
        <v>1.4</v>
      </c>
      <c r="J12" s="15">
        <v>1.1200000000000001</v>
      </c>
      <c r="K12" s="15">
        <v>0.7</v>
      </c>
      <c r="L12" s="15">
        <v>31</v>
      </c>
      <c r="M12" s="15">
        <v>4.08</v>
      </c>
      <c r="N12" s="15">
        <v>30</v>
      </c>
      <c r="O12" s="15">
        <v>23.1</v>
      </c>
      <c r="P12" s="15">
        <v>21.6</v>
      </c>
      <c r="Q12" s="15">
        <v>1.45</v>
      </c>
      <c r="R12" s="15">
        <v>0.56999999999999995</v>
      </c>
      <c r="S12" s="15">
        <v>0.66</v>
      </c>
      <c r="T12" s="15">
        <v>2.46</v>
      </c>
      <c r="U12" s="15">
        <v>11.6</v>
      </c>
      <c r="V12" s="15">
        <v>2.4</v>
      </c>
      <c r="W12" s="15">
        <v>1.4</v>
      </c>
      <c r="X12" s="15">
        <v>0.22</v>
      </c>
      <c r="Y12" s="15">
        <v>2.17</v>
      </c>
      <c r="Z12" s="15">
        <v>16</v>
      </c>
      <c r="AA12" s="15">
        <v>2310</v>
      </c>
      <c r="AB12" s="15">
        <v>0.59399999999999997</v>
      </c>
      <c r="AC12" s="15">
        <v>4.9000000000000002E-2</v>
      </c>
      <c r="AD12" s="15">
        <v>1.98</v>
      </c>
      <c r="AE12" s="15">
        <v>2.04</v>
      </c>
      <c r="AF12" s="15">
        <v>19.3</v>
      </c>
      <c r="AG12" s="15">
        <v>13.4</v>
      </c>
      <c r="AH12" s="15">
        <v>11.4</v>
      </c>
      <c r="AI12" s="15">
        <v>0.16700000000000001</v>
      </c>
      <c r="AJ12" s="15">
        <v>12.9</v>
      </c>
      <c r="AK12" s="15">
        <v>3.4</v>
      </c>
      <c r="AL12" s="15">
        <v>247</v>
      </c>
      <c r="AM12" s="15">
        <v>770</v>
      </c>
      <c r="AN12" s="15">
        <v>3.6</v>
      </c>
      <c r="AO12" s="15">
        <v>2.8</v>
      </c>
      <c r="AP12" s="15">
        <v>23.1</v>
      </c>
      <c r="AQ12" s="15">
        <v>75</v>
      </c>
      <c r="AR12" s="15">
        <v>9.77</v>
      </c>
      <c r="AS12" s="15">
        <v>0.28000000000000003</v>
      </c>
      <c r="AT12" s="15">
        <v>6.38</v>
      </c>
      <c r="AU12" s="15">
        <v>0.27200000000000002</v>
      </c>
      <c r="AV12" s="15">
        <v>4.33</v>
      </c>
      <c r="AW12" s="15">
        <v>27.2</v>
      </c>
      <c r="AX12" s="15">
        <v>4.7</v>
      </c>
      <c r="AY12" s="15">
        <v>6.2</v>
      </c>
      <c r="AZ12" s="15">
        <v>0.41</v>
      </c>
      <c r="BA12" s="15">
        <v>64</v>
      </c>
      <c r="BB12" s="15">
        <v>42</v>
      </c>
      <c r="BC12" s="15"/>
      <c r="BD12" s="15"/>
      <c r="BE12" s="15"/>
      <c r="BF12" s="15"/>
      <c r="BG12" s="15"/>
    </row>
    <row r="13" spans="1:72" s="25" customFormat="1" ht="15" customHeight="1">
      <c r="A13" s="53"/>
      <c r="B13" s="53"/>
      <c r="C13" s="53"/>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row>
    <row r="14" spans="1:72" s="25" customFormat="1" ht="15" customHeight="1">
      <c r="A14" s="53" t="s">
        <v>301</v>
      </c>
      <c r="B14" s="53" t="s">
        <v>249</v>
      </c>
      <c r="C14" s="53">
        <v>2023</v>
      </c>
      <c r="D14" s="53">
        <v>3.5</v>
      </c>
      <c r="E14" s="53">
        <v>13.7</v>
      </c>
      <c r="F14" s="53">
        <v>3410</v>
      </c>
      <c r="G14" s="53">
        <v>101</v>
      </c>
      <c r="H14" s="53">
        <v>8.6</v>
      </c>
      <c r="I14" s="53"/>
      <c r="J14" s="53">
        <v>0.43</v>
      </c>
      <c r="K14" s="53" t="s">
        <v>184</v>
      </c>
      <c r="L14" s="53">
        <v>63</v>
      </c>
      <c r="M14" s="53">
        <v>152</v>
      </c>
      <c r="N14" s="53">
        <v>172</v>
      </c>
      <c r="O14" s="53"/>
      <c r="P14" s="53">
        <v>387</v>
      </c>
      <c r="Q14" s="53">
        <v>26</v>
      </c>
      <c r="R14" s="53">
        <v>11.3</v>
      </c>
      <c r="S14" s="53">
        <v>1.9</v>
      </c>
      <c r="T14" s="53">
        <v>3.47</v>
      </c>
      <c r="U14" s="53">
        <v>33</v>
      </c>
      <c r="V14" s="53">
        <v>12</v>
      </c>
      <c r="W14" s="53">
        <v>5</v>
      </c>
      <c r="X14" s="53">
        <v>3</v>
      </c>
      <c r="Y14" s="53">
        <v>2.91</v>
      </c>
      <c r="Z14" s="53">
        <v>35</v>
      </c>
      <c r="AA14" s="53">
        <v>217</v>
      </c>
      <c r="AB14" s="53">
        <v>2.34</v>
      </c>
      <c r="AC14" s="53">
        <v>0.05</v>
      </c>
      <c r="AD14" s="53">
        <v>636</v>
      </c>
      <c r="AE14" s="53">
        <v>0.06</v>
      </c>
      <c r="AF14" s="53">
        <v>18</v>
      </c>
      <c r="AG14" s="53">
        <v>32</v>
      </c>
      <c r="AH14" s="53">
        <v>2170</v>
      </c>
      <c r="AI14" s="53">
        <v>0.13</v>
      </c>
      <c r="AJ14" s="53">
        <v>256</v>
      </c>
      <c r="AK14" s="53">
        <v>6</v>
      </c>
      <c r="AL14" s="53"/>
      <c r="AM14" s="53">
        <v>3160</v>
      </c>
      <c r="AN14" s="53">
        <v>12</v>
      </c>
      <c r="AO14" s="53">
        <v>6</v>
      </c>
      <c r="AP14" s="53">
        <v>5</v>
      </c>
      <c r="AQ14" s="53">
        <v>120</v>
      </c>
      <c r="AR14" s="53" t="s">
        <v>184</v>
      </c>
      <c r="AS14" s="53">
        <v>2</v>
      </c>
      <c r="AT14" s="53">
        <v>35</v>
      </c>
      <c r="AU14" s="53">
        <v>0.66</v>
      </c>
      <c r="AV14" s="53">
        <v>3070</v>
      </c>
      <c r="AW14" s="53">
        <v>972</v>
      </c>
      <c r="AX14" s="53">
        <v>9</v>
      </c>
      <c r="AY14" s="53">
        <v>129</v>
      </c>
      <c r="AZ14" s="53">
        <v>8.5</v>
      </c>
      <c r="BA14" s="53">
        <v>61</v>
      </c>
      <c r="BB14" s="53">
        <v>253</v>
      </c>
    </row>
    <row r="15" spans="1:72" ht="15" customHeight="1">
      <c r="A15" s="53" t="s">
        <v>301</v>
      </c>
      <c r="B15" s="53" t="s">
        <v>249</v>
      </c>
      <c r="C15" s="53">
        <v>2023</v>
      </c>
      <c r="D15" s="53">
        <v>3.1</v>
      </c>
      <c r="E15" s="53">
        <v>14</v>
      </c>
      <c r="F15" s="53">
        <v>3550</v>
      </c>
      <c r="G15" s="53">
        <v>101</v>
      </c>
      <c r="H15" s="53">
        <v>8.5</v>
      </c>
      <c r="I15" s="53"/>
      <c r="J15" s="53">
        <v>0.44</v>
      </c>
      <c r="K15" s="53" t="s">
        <v>184</v>
      </c>
      <c r="L15" s="53">
        <v>58</v>
      </c>
      <c r="M15" s="53">
        <v>146</v>
      </c>
      <c r="N15" s="53">
        <v>145</v>
      </c>
      <c r="O15" s="53"/>
      <c r="P15" s="53">
        <v>381</v>
      </c>
      <c r="Q15" s="53">
        <v>24.7</v>
      </c>
      <c r="R15" s="53">
        <v>10.9</v>
      </c>
      <c r="S15" s="53">
        <v>1.8</v>
      </c>
      <c r="T15" s="53">
        <v>3.45</v>
      </c>
      <c r="U15" s="53">
        <v>32</v>
      </c>
      <c r="V15" s="53">
        <v>11</v>
      </c>
      <c r="W15" s="53">
        <v>3</v>
      </c>
      <c r="X15" s="53">
        <v>3</v>
      </c>
      <c r="Y15" s="53">
        <v>2.94</v>
      </c>
      <c r="Z15" s="53">
        <v>33</v>
      </c>
      <c r="AA15" s="53">
        <v>217</v>
      </c>
      <c r="AB15" s="53">
        <v>2.34</v>
      </c>
      <c r="AC15" s="53">
        <v>0.05</v>
      </c>
      <c r="AD15" s="53">
        <v>624</v>
      </c>
      <c r="AE15" s="53">
        <v>0.06</v>
      </c>
      <c r="AF15" s="53">
        <v>16</v>
      </c>
      <c r="AG15" s="53">
        <v>32</v>
      </c>
      <c r="AH15" s="53">
        <v>2150</v>
      </c>
      <c r="AI15" s="53">
        <v>0.13</v>
      </c>
      <c r="AJ15" s="53">
        <v>264</v>
      </c>
      <c r="AK15" s="53">
        <v>5</v>
      </c>
      <c r="AL15" s="53"/>
      <c r="AM15" s="53">
        <v>3260</v>
      </c>
      <c r="AN15" s="53">
        <v>11</v>
      </c>
      <c r="AO15" s="53">
        <v>6</v>
      </c>
      <c r="AP15" s="53">
        <v>6</v>
      </c>
      <c r="AQ15" s="53">
        <v>118</v>
      </c>
      <c r="AR15" s="53">
        <v>2</v>
      </c>
      <c r="AS15" s="53">
        <v>2</v>
      </c>
      <c r="AT15" s="53">
        <v>33</v>
      </c>
      <c r="AU15" s="53">
        <v>0.64</v>
      </c>
      <c r="AV15" s="53">
        <v>3050</v>
      </c>
      <c r="AW15" s="53">
        <v>959</v>
      </c>
      <c r="AX15" s="53">
        <v>9</v>
      </c>
      <c r="AY15" s="53">
        <v>123</v>
      </c>
      <c r="AZ15" s="53">
        <v>8.3000000000000007</v>
      </c>
      <c r="BA15" s="53">
        <v>63</v>
      </c>
      <c r="BB15" s="53">
        <v>253</v>
      </c>
    </row>
    <row r="16" spans="1:72" ht="15" customHeight="1">
      <c r="A16" s="53" t="s">
        <v>301</v>
      </c>
      <c r="B16" s="53" t="s">
        <v>249</v>
      </c>
      <c r="C16" s="53">
        <v>2023</v>
      </c>
      <c r="D16" s="53">
        <v>3.3</v>
      </c>
      <c r="E16" s="53">
        <v>13.8</v>
      </c>
      <c r="F16" s="53">
        <v>3430</v>
      </c>
      <c r="G16" s="53">
        <v>100</v>
      </c>
      <c r="H16" s="53">
        <v>8.9</v>
      </c>
      <c r="I16" s="53"/>
      <c r="J16" s="53">
        <v>0.44</v>
      </c>
      <c r="K16" s="53" t="s">
        <v>184</v>
      </c>
      <c r="L16" s="53">
        <v>58</v>
      </c>
      <c r="M16" s="53">
        <v>145</v>
      </c>
      <c r="N16" s="53">
        <v>147</v>
      </c>
      <c r="O16" s="53"/>
      <c r="P16" s="53">
        <v>386</v>
      </c>
      <c r="Q16" s="53">
        <v>24.7</v>
      </c>
      <c r="R16" s="53">
        <v>11.1</v>
      </c>
      <c r="S16" s="53">
        <v>1.8</v>
      </c>
      <c r="T16" s="53">
        <v>3.42</v>
      </c>
      <c r="U16" s="53">
        <v>32</v>
      </c>
      <c r="V16" s="53">
        <v>11</v>
      </c>
      <c r="W16" s="53">
        <v>4</v>
      </c>
      <c r="X16" s="53">
        <v>3</v>
      </c>
      <c r="Y16" s="53">
        <v>2.9</v>
      </c>
      <c r="Z16" s="53">
        <v>33</v>
      </c>
      <c r="AA16" s="53">
        <v>218</v>
      </c>
      <c r="AB16" s="53">
        <v>2.2999999999999998</v>
      </c>
      <c r="AC16" s="53">
        <v>0.05</v>
      </c>
      <c r="AD16" s="53">
        <v>636</v>
      </c>
      <c r="AE16" s="53">
        <v>0.06</v>
      </c>
      <c r="AF16" s="53">
        <v>16</v>
      </c>
      <c r="AG16" s="53">
        <v>33</v>
      </c>
      <c r="AH16" s="53">
        <v>2170</v>
      </c>
      <c r="AI16" s="53">
        <v>0.12</v>
      </c>
      <c r="AJ16" s="53">
        <v>257</v>
      </c>
      <c r="AK16" s="53">
        <v>6</v>
      </c>
      <c r="AL16" s="53"/>
      <c r="AM16" s="53">
        <v>3130</v>
      </c>
      <c r="AN16" s="53">
        <v>11</v>
      </c>
      <c r="AO16" s="53">
        <v>6</v>
      </c>
      <c r="AP16" s="53">
        <v>6</v>
      </c>
      <c r="AQ16" s="53">
        <v>120</v>
      </c>
      <c r="AR16" s="53">
        <v>1</v>
      </c>
      <c r="AS16" s="53">
        <v>2</v>
      </c>
      <c r="AT16" s="53">
        <v>32</v>
      </c>
      <c r="AU16" s="53">
        <v>0.62</v>
      </c>
      <c r="AV16" s="53">
        <v>3040</v>
      </c>
      <c r="AW16" s="53">
        <v>945</v>
      </c>
      <c r="AX16" s="53">
        <v>9</v>
      </c>
      <c r="AY16" s="53">
        <v>128</v>
      </c>
      <c r="AZ16" s="53">
        <v>8.1999999999999993</v>
      </c>
      <c r="BA16" s="53">
        <v>63</v>
      </c>
      <c r="BB16" s="53">
        <v>251</v>
      </c>
    </row>
    <row r="17" spans="1:54" ht="15" customHeight="1">
      <c r="A17" s="53" t="s">
        <v>301</v>
      </c>
      <c r="B17" s="53" t="s">
        <v>249</v>
      </c>
      <c r="C17" s="53">
        <v>2023</v>
      </c>
      <c r="D17" s="53">
        <v>3.3</v>
      </c>
      <c r="E17" s="53">
        <v>13.8</v>
      </c>
      <c r="F17" s="53">
        <v>3380</v>
      </c>
      <c r="G17" s="53">
        <v>99</v>
      </c>
      <c r="H17" s="53">
        <v>8.8000000000000007</v>
      </c>
      <c r="I17" s="53"/>
      <c r="J17" s="53">
        <v>0.42</v>
      </c>
      <c r="K17" s="53" t="s">
        <v>184</v>
      </c>
      <c r="L17" s="53">
        <v>57</v>
      </c>
      <c r="M17" s="53">
        <v>141</v>
      </c>
      <c r="N17" s="53">
        <v>150</v>
      </c>
      <c r="O17" s="53"/>
      <c r="P17" s="53">
        <v>386</v>
      </c>
      <c r="Q17" s="53">
        <v>24.6</v>
      </c>
      <c r="R17" s="53">
        <v>10.9</v>
      </c>
      <c r="S17" s="53">
        <v>1.8</v>
      </c>
      <c r="T17" s="53">
        <v>3.39</v>
      </c>
      <c r="U17" s="53">
        <v>34</v>
      </c>
      <c r="V17" s="53">
        <v>11</v>
      </c>
      <c r="W17" s="53">
        <v>4</v>
      </c>
      <c r="X17" s="53">
        <v>3</v>
      </c>
      <c r="Y17" s="53">
        <v>2.87</v>
      </c>
      <c r="Z17" s="53">
        <v>33</v>
      </c>
      <c r="AA17" s="53">
        <v>215</v>
      </c>
      <c r="AB17" s="53">
        <v>2.34</v>
      </c>
      <c r="AC17" s="53">
        <v>0.04</v>
      </c>
      <c r="AD17" s="53">
        <v>637</v>
      </c>
      <c r="AE17" s="53">
        <v>0.06</v>
      </c>
      <c r="AF17" s="53">
        <v>17</v>
      </c>
      <c r="AG17" s="53">
        <v>32</v>
      </c>
      <c r="AH17" s="53">
        <v>2150</v>
      </c>
      <c r="AI17" s="53">
        <v>0.12</v>
      </c>
      <c r="AJ17" s="53">
        <v>250</v>
      </c>
      <c r="AK17" s="53">
        <v>6</v>
      </c>
      <c r="AL17" s="53"/>
      <c r="AM17" s="53">
        <v>3100</v>
      </c>
      <c r="AN17" s="53">
        <v>11</v>
      </c>
      <c r="AO17" s="53">
        <v>6</v>
      </c>
      <c r="AP17" s="53">
        <v>4</v>
      </c>
      <c r="AQ17" s="53">
        <v>119</v>
      </c>
      <c r="AR17" s="53" t="s">
        <v>184</v>
      </c>
      <c r="AS17" s="53">
        <v>2</v>
      </c>
      <c r="AT17" s="53">
        <v>32</v>
      </c>
      <c r="AU17" s="53">
        <v>0.64</v>
      </c>
      <c r="AV17" s="53">
        <v>3040</v>
      </c>
      <c r="AW17" s="53">
        <v>941</v>
      </c>
      <c r="AX17" s="53">
        <v>11</v>
      </c>
      <c r="AY17" s="53">
        <v>127</v>
      </c>
      <c r="AZ17" s="53">
        <v>8.4</v>
      </c>
      <c r="BA17" s="53">
        <v>63</v>
      </c>
      <c r="BB17" s="53">
        <v>256</v>
      </c>
    </row>
    <row r="18" spans="1:54" ht="15" customHeight="1">
      <c r="A18" s="53" t="s">
        <v>301</v>
      </c>
      <c r="B18" s="53" t="s">
        <v>249</v>
      </c>
      <c r="C18" s="53">
        <v>2024</v>
      </c>
      <c r="D18" s="15">
        <v>3.5</v>
      </c>
      <c r="E18" s="15">
        <v>13.8</v>
      </c>
      <c r="F18" s="15">
        <v>3410</v>
      </c>
      <c r="G18" s="15">
        <v>101</v>
      </c>
      <c r="H18" s="15">
        <v>8.8000000000000007</v>
      </c>
      <c r="I18" s="15"/>
      <c r="J18" s="15">
        <v>0.44</v>
      </c>
      <c r="K18" s="15" t="s">
        <v>184</v>
      </c>
      <c r="L18" s="15">
        <v>59</v>
      </c>
      <c r="M18" s="15">
        <v>143</v>
      </c>
      <c r="N18" s="15">
        <v>150</v>
      </c>
      <c r="O18" s="15"/>
      <c r="P18" s="15">
        <v>380</v>
      </c>
      <c r="Q18" s="15">
        <v>24.5</v>
      </c>
      <c r="R18" s="15">
        <v>10.8</v>
      </c>
      <c r="S18" s="15">
        <v>1.8</v>
      </c>
      <c r="T18" s="15">
        <v>3.41</v>
      </c>
      <c r="U18" s="15">
        <v>33</v>
      </c>
      <c r="V18" s="15">
        <v>11</v>
      </c>
      <c r="W18" s="15">
        <v>4</v>
      </c>
      <c r="X18" s="15">
        <v>3</v>
      </c>
      <c r="Y18" s="15">
        <v>2.85</v>
      </c>
      <c r="Z18" s="15">
        <v>32</v>
      </c>
      <c r="AA18" s="15">
        <v>207</v>
      </c>
      <c r="AB18" s="15">
        <v>2.29</v>
      </c>
      <c r="AC18" s="15">
        <v>0.04</v>
      </c>
      <c r="AD18" s="15">
        <v>630</v>
      </c>
      <c r="AE18" s="15">
        <v>0.06</v>
      </c>
      <c r="AF18" s="15">
        <v>17</v>
      </c>
      <c r="AG18" s="15">
        <v>31</v>
      </c>
      <c r="AH18" s="15">
        <v>2140</v>
      </c>
      <c r="AI18" s="15">
        <v>0.13</v>
      </c>
      <c r="AJ18" s="15">
        <v>263</v>
      </c>
      <c r="AK18" s="15">
        <v>5</v>
      </c>
      <c r="AL18" s="15"/>
      <c r="AM18" s="15">
        <v>3120</v>
      </c>
      <c r="AN18" s="15">
        <v>11</v>
      </c>
      <c r="AO18" s="15">
        <v>6</v>
      </c>
      <c r="AP18" s="15">
        <v>6</v>
      </c>
      <c r="AQ18" s="15">
        <v>114</v>
      </c>
      <c r="AR18" s="15" t="s">
        <v>184</v>
      </c>
      <c r="AS18" s="15">
        <v>2</v>
      </c>
      <c r="AT18" s="15">
        <v>32</v>
      </c>
      <c r="AU18" s="15">
        <v>0.63</v>
      </c>
      <c r="AV18" s="15">
        <v>3080</v>
      </c>
      <c r="AW18" s="15">
        <v>937</v>
      </c>
      <c r="AX18" s="15">
        <v>10</v>
      </c>
      <c r="AY18" s="15">
        <v>127</v>
      </c>
      <c r="AZ18" s="15">
        <v>8.5</v>
      </c>
      <c r="BA18" s="15">
        <v>62</v>
      </c>
      <c r="BB18" s="15">
        <v>252</v>
      </c>
    </row>
    <row r="19" spans="1:54" ht="15" customHeight="1">
      <c r="A19" s="15" t="s">
        <v>801</v>
      </c>
      <c r="B19" s="53" t="s">
        <v>249</v>
      </c>
      <c r="C19" s="53">
        <v>2024</v>
      </c>
      <c r="D19" s="15">
        <v>2.74</v>
      </c>
      <c r="E19" s="15">
        <v>11</v>
      </c>
      <c r="F19" s="15"/>
      <c r="G19" s="15">
        <v>381</v>
      </c>
      <c r="H19" s="15">
        <v>1.6</v>
      </c>
      <c r="I19" s="15">
        <v>9.5</v>
      </c>
      <c r="J19" s="15">
        <v>1.5</v>
      </c>
      <c r="K19" s="15">
        <v>0.8</v>
      </c>
      <c r="L19" s="15">
        <v>127</v>
      </c>
      <c r="M19" s="15">
        <v>17.5</v>
      </c>
      <c r="N19" s="15">
        <v>257</v>
      </c>
      <c r="O19" s="15">
        <v>1.1000000000000001</v>
      </c>
      <c r="P19" s="15">
        <v>279</v>
      </c>
      <c r="Q19" s="15">
        <v>4.63</v>
      </c>
      <c r="R19" s="15">
        <v>2.3199999999999998</v>
      </c>
      <c r="S19" s="15">
        <v>1.36</v>
      </c>
      <c r="T19" s="15">
        <v>3.32</v>
      </c>
      <c r="U19" s="15">
        <v>15.7</v>
      </c>
      <c r="V19" s="15">
        <v>6.2</v>
      </c>
      <c r="W19" s="15">
        <v>10.5</v>
      </c>
      <c r="X19" s="15">
        <v>0.65</v>
      </c>
      <c r="Y19" s="15">
        <v>2.4700000000000002</v>
      </c>
      <c r="Z19" s="15">
        <v>65</v>
      </c>
      <c r="AA19" s="15">
        <v>41</v>
      </c>
      <c r="AB19" s="15">
        <v>1.7</v>
      </c>
      <c r="AC19" s="15">
        <v>3.4000000000000002E-2</v>
      </c>
      <c r="AD19" s="15">
        <v>13.1</v>
      </c>
      <c r="AE19" s="15">
        <v>0.56000000000000005</v>
      </c>
      <c r="AF19" s="15">
        <v>19.5</v>
      </c>
      <c r="AG19" s="15">
        <v>47.4</v>
      </c>
      <c r="AH19" s="15">
        <v>92.3</v>
      </c>
      <c r="AI19" s="15">
        <v>0.20300000000000001</v>
      </c>
      <c r="AJ19" s="15">
        <v>102</v>
      </c>
      <c r="AK19" s="15">
        <v>13.4</v>
      </c>
      <c r="AL19" s="15">
        <v>60.6</v>
      </c>
      <c r="AM19" s="15">
        <v>3810</v>
      </c>
      <c r="AN19" s="15">
        <v>7.1</v>
      </c>
      <c r="AO19" s="15">
        <v>7.6</v>
      </c>
      <c r="AP19" s="15">
        <v>3.71</v>
      </c>
      <c r="AQ19" s="15">
        <v>407</v>
      </c>
      <c r="AR19" s="15">
        <v>1.66</v>
      </c>
      <c r="AS19" s="15">
        <v>0.69</v>
      </c>
      <c r="AT19" s="15">
        <v>52.9</v>
      </c>
      <c r="AU19" s="15">
        <v>0.78</v>
      </c>
      <c r="AV19" s="15">
        <v>130</v>
      </c>
      <c r="AW19" s="15">
        <v>100</v>
      </c>
      <c r="AX19" s="15">
        <v>11.5</v>
      </c>
      <c r="AY19" s="15">
        <v>23.7</v>
      </c>
      <c r="AZ19" s="15">
        <v>1.95</v>
      </c>
      <c r="BA19" s="15">
        <v>125</v>
      </c>
      <c r="BB19" s="15">
        <v>428</v>
      </c>
    </row>
    <row r="20" spans="1:54" ht="15" customHeight="1">
      <c r="A20" s="15" t="s">
        <v>801</v>
      </c>
      <c r="B20" s="53" t="s">
        <v>249</v>
      </c>
      <c r="C20" s="53">
        <v>2024</v>
      </c>
      <c r="D20" s="15">
        <v>2.75</v>
      </c>
      <c r="E20" s="15">
        <v>11.2</v>
      </c>
      <c r="F20" s="15"/>
      <c r="G20" s="15">
        <v>387</v>
      </c>
      <c r="H20" s="15">
        <v>1.6</v>
      </c>
      <c r="I20" s="15">
        <v>9.1999999999999993</v>
      </c>
      <c r="J20" s="15">
        <v>1.52</v>
      </c>
      <c r="K20" s="15">
        <v>0.8</v>
      </c>
      <c r="L20" s="15">
        <v>127</v>
      </c>
      <c r="M20" s="15">
        <v>17.3</v>
      </c>
      <c r="N20" s="15">
        <v>262</v>
      </c>
      <c r="O20" s="15">
        <v>1.2</v>
      </c>
      <c r="P20" s="15">
        <v>260</v>
      </c>
      <c r="Q20" s="15">
        <v>4.3</v>
      </c>
      <c r="R20" s="15">
        <v>2.3199999999999998</v>
      </c>
      <c r="S20" s="15">
        <v>1.36</v>
      </c>
      <c r="T20" s="15">
        <v>3.34</v>
      </c>
      <c r="U20" s="15">
        <v>15.8</v>
      </c>
      <c r="V20" s="15">
        <v>6.3</v>
      </c>
      <c r="W20" s="15">
        <v>10.8</v>
      </c>
      <c r="X20" s="15">
        <v>0.67</v>
      </c>
      <c r="Y20" s="15">
        <v>2.48</v>
      </c>
      <c r="Z20" s="15">
        <v>65</v>
      </c>
      <c r="AA20" s="15">
        <v>41</v>
      </c>
      <c r="AB20" s="15">
        <v>1.72</v>
      </c>
      <c r="AC20" s="15">
        <v>3.4000000000000002E-2</v>
      </c>
      <c r="AD20" s="15">
        <v>13.2</v>
      </c>
      <c r="AE20" s="15">
        <v>0.56999999999999995</v>
      </c>
      <c r="AF20" s="15">
        <v>19.2</v>
      </c>
      <c r="AG20" s="15">
        <v>48</v>
      </c>
      <c r="AH20" s="15">
        <v>93.6</v>
      </c>
      <c r="AI20" s="15">
        <v>0.219</v>
      </c>
      <c r="AJ20" s="15">
        <v>101</v>
      </c>
      <c r="AK20" s="15">
        <v>13.6</v>
      </c>
      <c r="AL20" s="15">
        <v>61.3</v>
      </c>
      <c r="AM20" s="15">
        <v>3940</v>
      </c>
      <c r="AN20" s="15">
        <v>7.3</v>
      </c>
      <c r="AO20" s="15">
        <v>7.7</v>
      </c>
      <c r="AP20" s="15">
        <v>3.59</v>
      </c>
      <c r="AQ20" s="15">
        <v>405</v>
      </c>
      <c r="AR20" s="15">
        <v>1.72</v>
      </c>
      <c r="AS20" s="15">
        <v>0.74</v>
      </c>
      <c r="AT20" s="15">
        <v>51.4</v>
      </c>
      <c r="AU20" s="15">
        <v>0.77500000000000002</v>
      </c>
      <c r="AV20" s="15">
        <v>128</v>
      </c>
      <c r="AW20" s="15">
        <v>101</v>
      </c>
      <c r="AX20" s="15">
        <v>11.2</v>
      </c>
      <c r="AY20" s="15">
        <v>23.4</v>
      </c>
      <c r="AZ20" s="15">
        <v>1.98</v>
      </c>
      <c r="BA20" s="15">
        <v>129</v>
      </c>
      <c r="BB20" s="15">
        <v>436</v>
      </c>
    </row>
    <row r="21" spans="1:54" ht="15" customHeight="1">
      <c r="A21" s="15" t="s">
        <v>801</v>
      </c>
      <c r="B21" s="53" t="s">
        <v>249</v>
      </c>
      <c r="C21" s="15">
        <v>2024</v>
      </c>
      <c r="D21" s="15">
        <v>2.76</v>
      </c>
      <c r="E21" s="15">
        <v>11.2</v>
      </c>
      <c r="F21" s="15"/>
      <c r="G21" s="15">
        <v>387</v>
      </c>
      <c r="H21" s="15">
        <v>1.6</v>
      </c>
      <c r="I21" s="15">
        <v>9.1</v>
      </c>
      <c r="J21" s="15">
        <v>1.51</v>
      </c>
      <c r="K21" s="15">
        <v>0.7</v>
      </c>
      <c r="L21" s="15">
        <v>127</v>
      </c>
      <c r="M21" s="15">
        <v>17.600000000000001</v>
      </c>
      <c r="N21" s="15">
        <v>271</v>
      </c>
      <c r="O21" s="15">
        <v>1.1000000000000001</v>
      </c>
      <c r="P21" s="15">
        <v>277</v>
      </c>
      <c r="Q21" s="15">
        <v>4.7</v>
      </c>
      <c r="R21" s="15">
        <v>2.35</v>
      </c>
      <c r="S21" s="15">
        <v>1.35</v>
      </c>
      <c r="T21" s="15">
        <v>3.33</v>
      </c>
      <c r="U21" s="15">
        <v>14.9</v>
      </c>
      <c r="V21" s="15">
        <v>6.1</v>
      </c>
      <c r="W21" s="15">
        <v>10.7</v>
      </c>
      <c r="X21" s="15">
        <v>0.65</v>
      </c>
      <c r="Y21" s="15">
        <v>2.4900000000000002</v>
      </c>
      <c r="Z21" s="15">
        <v>64</v>
      </c>
      <c r="AA21" s="15">
        <v>41</v>
      </c>
      <c r="AB21" s="15">
        <v>1.72</v>
      </c>
      <c r="AC21" s="15">
        <v>3.4000000000000002E-2</v>
      </c>
      <c r="AD21" s="15">
        <v>13.4</v>
      </c>
      <c r="AE21" s="15">
        <v>0.56999999999999995</v>
      </c>
      <c r="AF21" s="15">
        <v>19.3</v>
      </c>
      <c r="AG21" s="15">
        <v>47.3</v>
      </c>
      <c r="AH21" s="15">
        <v>89.4</v>
      </c>
      <c r="AI21" s="15">
        <v>0.217</v>
      </c>
      <c r="AJ21" s="15">
        <v>102</v>
      </c>
      <c r="AK21" s="15">
        <v>13.4</v>
      </c>
      <c r="AL21" s="15">
        <v>58.9</v>
      </c>
      <c r="AM21" s="15">
        <v>3940</v>
      </c>
      <c r="AN21" s="15">
        <v>7</v>
      </c>
      <c r="AO21" s="15">
        <v>7.6</v>
      </c>
      <c r="AP21" s="15">
        <v>3.63</v>
      </c>
      <c r="AQ21" s="15">
        <v>405</v>
      </c>
      <c r="AR21" s="15">
        <v>1.47</v>
      </c>
      <c r="AS21" s="15">
        <v>0.69</v>
      </c>
      <c r="AT21" s="15">
        <v>50.4</v>
      </c>
      <c r="AU21" s="15">
        <v>0.78200000000000003</v>
      </c>
      <c r="AV21" s="15">
        <v>134</v>
      </c>
      <c r="AW21" s="15">
        <v>99.5</v>
      </c>
      <c r="AX21" s="15">
        <v>11</v>
      </c>
      <c r="AY21" s="15">
        <v>19.5</v>
      </c>
      <c r="AZ21" s="15">
        <v>1.98</v>
      </c>
      <c r="BA21" s="15">
        <v>126</v>
      </c>
      <c r="BB21" s="15">
        <v>423</v>
      </c>
    </row>
    <row r="22" spans="1:54" ht="15" customHeight="1">
      <c r="A22" s="5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row>
    <row r="23" spans="1:54" ht="15" customHeight="1">
      <c r="A23" s="53" t="s">
        <v>90</v>
      </c>
      <c r="B23" s="53" t="s">
        <v>56</v>
      </c>
      <c r="C23" s="53">
        <v>2023</v>
      </c>
      <c r="D23" s="15">
        <v>2</v>
      </c>
      <c r="E23" s="15">
        <v>14.7</v>
      </c>
      <c r="F23" s="15" t="s">
        <v>184</v>
      </c>
      <c r="G23" s="15">
        <v>565</v>
      </c>
      <c r="H23" s="15">
        <v>1.4</v>
      </c>
      <c r="I23" s="15"/>
      <c r="J23" s="15">
        <v>3.23</v>
      </c>
      <c r="K23" s="15">
        <v>1</v>
      </c>
      <c r="L23" s="15">
        <v>59</v>
      </c>
      <c r="M23" s="15">
        <v>11</v>
      </c>
      <c r="N23" s="15">
        <v>90</v>
      </c>
      <c r="O23" s="15"/>
      <c r="P23" s="15">
        <v>30</v>
      </c>
      <c r="Q23" s="15">
        <v>2.8</v>
      </c>
      <c r="R23" s="15">
        <v>1.3</v>
      </c>
      <c r="S23" s="15">
        <v>1.1000000000000001</v>
      </c>
      <c r="T23" s="15">
        <v>3.82</v>
      </c>
      <c r="U23" s="15">
        <v>13</v>
      </c>
      <c r="V23" s="15">
        <v>3</v>
      </c>
      <c r="W23" s="15">
        <v>7</v>
      </c>
      <c r="X23" s="15" t="s">
        <v>184</v>
      </c>
      <c r="Y23" s="15">
        <v>2.2000000000000002</v>
      </c>
      <c r="Z23" s="15">
        <v>25</v>
      </c>
      <c r="AA23" s="15">
        <v>18</v>
      </c>
      <c r="AB23" s="15">
        <v>1.68</v>
      </c>
      <c r="AC23" s="15">
        <v>0.06</v>
      </c>
      <c r="AD23" s="15">
        <v>2</v>
      </c>
      <c r="AE23" s="15">
        <v>3.14</v>
      </c>
      <c r="AF23" s="15">
        <v>7</v>
      </c>
      <c r="AG23" s="15">
        <v>26</v>
      </c>
      <c r="AH23" s="15">
        <v>42</v>
      </c>
      <c r="AI23" s="15">
        <v>0.18</v>
      </c>
      <c r="AJ23" s="15">
        <v>22</v>
      </c>
      <c r="AK23" s="15">
        <v>5</v>
      </c>
      <c r="AL23" s="15"/>
      <c r="AM23" s="15">
        <v>41</v>
      </c>
      <c r="AN23" s="15">
        <v>8</v>
      </c>
      <c r="AO23" s="15">
        <v>3</v>
      </c>
      <c r="AP23" s="15">
        <v>9</v>
      </c>
      <c r="AQ23" s="15">
        <v>376</v>
      </c>
      <c r="AR23" s="15" t="s">
        <v>184</v>
      </c>
      <c r="AS23" s="15" t="s">
        <v>184</v>
      </c>
      <c r="AT23" s="15">
        <v>8</v>
      </c>
      <c r="AU23" s="15">
        <v>0.46</v>
      </c>
      <c r="AV23" s="15" t="s">
        <v>299</v>
      </c>
      <c r="AW23" s="15">
        <v>68</v>
      </c>
      <c r="AX23" s="15" t="s">
        <v>184</v>
      </c>
      <c r="AY23" s="15">
        <v>14</v>
      </c>
      <c r="AZ23" s="15">
        <v>1.5</v>
      </c>
      <c r="BA23" s="15">
        <v>51</v>
      </c>
      <c r="BB23" s="15">
        <v>248</v>
      </c>
    </row>
    <row r="24" spans="1:54" ht="15" customHeight="1">
      <c r="A24" s="53" t="s">
        <v>255</v>
      </c>
      <c r="B24" s="53" t="s">
        <v>155</v>
      </c>
      <c r="C24" s="53">
        <v>2023</v>
      </c>
      <c r="D24" s="53">
        <v>1.5</v>
      </c>
      <c r="E24" s="53">
        <v>14.7</v>
      </c>
      <c r="F24" s="53" t="s">
        <v>184</v>
      </c>
      <c r="G24" s="53">
        <v>564</v>
      </c>
      <c r="H24" s="53">
        <v>1.5</v>
      </c>
      <c r="I24" s="53"/>
      <c r="J24" s="53">
        <v>3.26</v>
      </c>
      <c r="K24" s="53">
        <v>1</v>
      </c>
      <c r="L24" s="53">
        <v>58</v>
      </c>
      <c r="M24" s="53">
        <v>13</v>
      </c>
      <c r="N24" s="53">
        <v>88</v>
      </c>
      <c r="O24" s="53"/>
      <c r="P24" s="53">
        <v>29</v>
      </c>
      <c r="Q24" s="53">
        <v>2.7</v>
      </c>
      <c r="R24" s="53">
        <v>1.1000000000000001</v>
      </c>
      <c r="S24" s="53">
        <v>1.1000000000000001</v>
      </c>
      <c r="T24" s="53">
        <v>3.81</v>
      </c>
      <c r="U24" s="53">
        <v>13</v>
      </c>
      <c r="V24" s="53">
        <v>3</v>
      </c>
      <c r="W24" s="53">
        <v>7</v>
      </c>
      <c r="X24" s="53" t="s">
        <v>184</v>
      </c>
      <c r="Y24" s="53">
        <v>2.2200000000000002</v>
      </c>
      <c r="Z24" s="53">
        <v>24</v>
      </c>
      <c r="AA24" s="53">
        <v>18</v>
      </c>
      <c r="AB24" s="53">
        <v>1.67</v>
      </c>
      <c r="AC24" s="53">
        <v>0.06</v>
      </c>
      <c r="AD24" s="53">
        <v>2</v>
      </c>
      <c r="AE24" s="53">
        <v>3.08</v>
      </c>
      <c r="AF24" s="53">
        <v>6</v>
      </c>
      <c r="AG24" s="53">
        <v>25</v>
      </c>
      <c r="AH24" s="53">
        <v>42</v>
      </c>
      <c r="AI24" s="53">
        <v>0.19</v>
      </c>
      <c r="AJ24" s="53">
        <v>23</v>
      </c>
      <c r="AK24" s="53">
        <v>4</v>
      </c>
      <c r="AL24" s="53"/>
      <c r="AM24" s="53">
        <v>39</v>
      </c>
      <c r="AN24" s="53">
        <v>8</v>
      </c>
      <c r="AO24" s="53">
        <v>3</v>
      </c>
      <c r="AP24" s="53">
        <v>10</v>
      </c>
      <c r="AQ24" s="53">
        <v>370</v>
      </c>
      <c r="AR24" s="53">
        <v>1</v>
      </c>
      <c r="AS24" s="53" t="s">
        <v>184</v>
      </c>
      <c r="AT24" s="53">
        <v>7</v>
      </c>
      <c r="AU24" s="53">
        <v>0.45</v>
      </c>
      <c r="AV24" s="53" t="s">
        <v>299</v>
      </c>
      <c r="AW24" s="53">
        <v>68</v>
      </c>
      <c r="AX24" s="53" t="s">
        <v>184</v>
      </c>
      <c r="AY24" s="53">
        <v>14</v>
      </c>
      <c r="AZ24" s="53">
        <v>1.5</v>
      </c>
      <c r="BA24" s="53">
        <v>50</v>
      </c>
      <c r="BB24" s="53">
        <v>231</v>
      </c>
    </row>
    <row r="25" spans="1:54" ht="15" customHeight="1">
      <c r="A25" s="53"/>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row>
    <row r="26" spans="1:54" ht="15" customHeight="1">
      <c r="A26" s="53" t="s">
        <v>100</v>
      </c>
      <c r="B26" s="53" t="s">
        <v>56</v>
      </c>
      <c r="C26" s="53">
        <v>2023</v>
      </c>
      <c r="D26" s="15">
        <v>1.6</v>
      </c>
      <c r="E26" s="15">
        <v>16.3</v>
      </c>
      <c r="F26" s="15" t="s">
        <v>184</v>
      </c>
      <c r="G26" s="15">
        <v>492</v>
      </c>
      <c r="H26" s="15">
        <v>1.8</v>
      </c>
      <c r="I26" s="15"/>
      <c r="J26" s="15">
        <v>3.82</v>
      </c>
      <c r="K26" s="15" t="s">
        <v>184</v>
      </c>
      <c r="L26" s="15">
        <v>45</v>
      </c>
      <c r="M26" s="15">
        <v>12</v>
      </c>
      <c r="N26" s="15">
        <v>103</v>
      </c>
      <c r="O26" s="15"/>
      <c r="P26" s="15">
        <v>57</v>
      </c>
      <c r="Q26" s="15">
        <v>2.2000000000000002</v>
      </c>
      <c r="R26" s="15">
        <v>0.8</v>
      </c>
      <c r="S26" s="15">
        <v>1</v>
      </c>
      <c r="T26" s="15">
        <v>3.71</v>
      </c>
      <c r="U26" s="15">
        <v>13</v>
      </c>
      <c r="V26" s="15">
        <v>2</v>
      </c>
      <c r="W26" s="15">
        <v>5</v>
      </c>
      <c r="X26" s="15" t="s">
        <v>184</v>
      </c>
      <c r="Y26" s="15">
        <v>1.72</v>
      </c>
      <c r="Z26" s="15">
        <v>25</v>
      </c>
      <c r="AA26" s="15">
        <v>25</v>
      </c>
      <c r="AB26" s="15">
        <v>1.8</v>
      </c>
      <c r="AC26" s="15">
        <v>0.05</v>
      </c>
      <c r="AD26" s="15">
        <v>2</v>
      </c>
      <c r="AE26" s="15">
        <v>3.64</v>
      </c>
      <c r="AF26" s="15">
        <v>4</v>
      </c>
      <c r="AG26" s="15">
        <v>23</v>
      </c>
      <c r="AH26" s="15">
        <v>53</v>
      </c>
      <c r="AI26" s="15">
        <v>0.12</v>
      </c>
      <c r="AJ26" s="15">
        <v>20</v>
      </c>
      <c r="AK26" s="15">
        <v>4</v>
      </c>
      <c r="AL26" s="15"/>
      <c r="AM26" s="15">
        <v>244</v>
      </c>
      <c r="AN26" s="15">
        <v>9</v>
      </c>
      <c r="AO26" s="15">
        <v>2</v>
      </c>
      <c r="AP26" s="15">
        <v>10</v>
      </c>
      <c r="AQ26" s="15">
        <v>405</v>
      </c>
      <c r="AR26" s="15" t="s">
        <v>184</v>
      </c>
      <c r="AS26" s="15" t="s">
        <v>184</v>
      </c>
      <c r="AT26" s="15">
        <v>6</v>
      </c>
      <c r="AU26" s="15">
        <v>0.42</v>
      </c>
      <c r="AV26" s="15" t="s">
        <v>299</v>
      </c>
      <c r="AW26" s="15">
        <v>68</v>
      </c>
      <c r="AX26" s="15" t="s">
        <v>184</v>
      </c>
      <c r="AY26" s="15">
        <v>12</v>
      </c>
      <c r="AZ26" s="15">
        <v>1.2</v>
      </c>
      <c r="BA26" s="15">
        <v>48</v>
      </c>
      <c r="BB26" s="15">
        <v>189</v>
      </c>
    </row>
    <row r="27" spans="1:54" ht="15" customHeight="1">
      <c r="A27" s="53" t="s">
        <v>256</v>
      </c>
      <c r="B27" s="53" t="s">
        <v>155</v>
      </c>
      <c r="C27" s="53">
        <v>2023</v>
      </c>
      <c r="D27" s="53">
        <v>1.6</v>
      </c>
      <c r="E27" s="53">
        <v>16.2</v>
      </c>
      <c r="F27" s="53" t="s">
        <v>184</v>
      </c>
      <c r="G27" s="53">
        <v>497</v>
      </c>
      <c r="H27" s="53">
        <v>1.7</v>
      </c>
      <c r="I27" s="53"/>
      <c r="J27" s="53">
        <v>3.81</v>
      </c>
      <c r="K27" s="53">
        <v>1</v>
      </c>
      <c r="L27" s="53">
        <v>45</v>
      </c>
      <c r="M27" s="53">
        <v>12</v>
      </c>
      <c r="N27" s="53">
        <v>102</v>
      </c>
      <c r="O27" s="53"/>
      <c r="P27" s="53">
        <v>57</v>
      </c>
      <c r="Q27" s="53">
        <v>2.1</v>
      </c>
      <c r="R27" s="53">
        <v>1</v>
      </c>
      <c r="S27" s="53">
        <v>1</v>
      </c>
      <c r="T27" s="53">
        <v>3.72</v>
      </c>
      <c r="U27" s="53">
        <v>13</v>
      </c>
      <c r="V27" s="53">
        <v>2</v>
      </c>
      <c r="W27" s="53">
        <v>6</v>
      </c>
      <c r="X27" s="53" t="s">
        <v>184</v>
      </c>
      <c r="Y27" s="53">
        <v>1.73</v>
      </c>
      <c r="Z27" s="53">
        <v>25</v>
      </c>
      <c r="AA27" s="53">
        <v>24</v>
      </c>
      <c r="AB27" s="53">
        <v>1.79</v>
      </c>
      <c r="AC27" s="53">
        <v>0.05</v>
      </c>
      <c r="AD27" s="53">
        <v>3</v>
      </c>
      <c r="AE27" s="53">
        <v>3.64</v>
      </c>
      <c r="AF27" s="53">
        <v>3</v>
      </c>
      <c r="AG27" s="53">
        <v>23</v>
      </c>
      <c r="AH27" s="53">
        <v>51</v>
      </c>
      <c r="AI27" s="53">
        <v>0.11</v>
      </c>
      <c r="AJ27" s="53">
        <v>16</v>
      </c>
      <c r="AK27" s="53">
        <v>4</v>
      </c>
      <c r="AL27" s="53"/>
      <c r="AM27" s="53">
        <v>235</v>
      </c>
      <c r="AN27" s="53">
        <v>9</v>
      </c>
      <c r="AO27" s="53">
        <v>2</v>
      </c>
      <c r="AP27" s="53">
        <v>8</v>
      </c>
      <c r="AQ27" s="53">
        <v>404</v>
      </c>
      <c r="AR27" s="53" t="s">
        <v>184</v>
      </c>
      <c r="AS27" s="53" t="s">
        <v>184</v>
      </c>
      <c r="AT27" s="53">
        <v>5</v>
      </c>
      <c r="AU27" s="53">
        <v>0.42</v>
      </c>
      <c r="AV27" s="53" t="s">
        <v>299</v>
      </c>
      <c r="AW27" s="53">
        <v>69</v>
      </c>
      <c r="AX27" s="53" t="s">
        <v>184</v>
      </c>
      <c r="AY27" s="53">
        <v>11</v>
      </c>
      <c r="AZ27" s="53">
        <v>1.2</v>
      </c>
      <c r="BA27" s="53">
        <v>47</v>
      </c>
      <c r="BB27" s="53">
        <v>187</v>
      </c>
    </row>
    <row r="28" spans="1:54" ht="15" customHeight="1">
      <c r="A28" s="11"/>
    </row>
    <row r="29" spans="1:54" ht="15" customHeight="1">
      <c r="A29" s="15" t="s">
        <v>173</v>
      </c>
      <c r="B29" s="61" t="s">
        <v>56</v>
      </c>
      <c r="C29" s="53">
        <v>2023</v>
      </c>
      <c r="D29" s="15">
        <v>1.8</v>
      </c>
      <c r="E29" s="15">
        <v>14.9</v>
      </c>
      <c r="F29" s="15">
        <v>4</v>
      </c>
      <c r="G29" s="15">
        <v>738</v>
      </c>
      <c r="H29" s="15">
        <v>1.4</v>
      </c>
      <c r="I29" s="15"/>
      <c r="J29" s="15">
        <v>3.1</v>
      </c>
      <c r="K29" s="15">
        <v>1</v>
      </c>
      <c r="L29" s="15">
        <v>49</v>
      </c>
      <c r="M29" s="15">
        <v>13</v>
      </c>
      <c r="N29" s="15">
        <v>119</v>
      </c>
      <c r="O29" s="15"/>
      <c r="P29" s="15">
        <v>21</v>
      </c>
      <c r="Q29" s="15">
        <v>2.2000000000000002</v>
      </c>
      <c r="R29" s="15">
        <v>1</v>
      </c>
      <c r="S29" s="15">
        <v>1.1000000000000001</v>
      </c>
      <c r="T29" s="15">
        <v>3.64</v>
      </c>
      <c r="U29" s="15">
        <v>12</v>
      </c>
      <c r="V29" s="15">
        <v>2</v>
      </c>
      <c r="W29" s="15">
        <v>6</v>
      </c>
      <c r="X29" s="15" t="s">
        <v>184</v>
      </c>
      <c r="Y29" s="15">
        <v>2.83</v>
      </c>
      <c r="Z29" s="15">
        <v>28</v>
      </c>
      <c r="AA29" s="15">
        <v>27</v>
      </c>
      <c r="AB29" s="15">
        <v>2.64</v>
      </c>
      <c r="AC29" s="15">
        <v>0.05</v>
      </c>
      <c r="AD29" s="15">
        <v>2</v>
      </c>
      <c r="AE29" s="15">
        <v>3.48</v>
      </c>
      <c r="AF29" s="15">
        <v>6</v>
      </c>
      <c r="AG29" s="15">
        <v>26</v>
      </c>
      <c r="AH29" s="15">
        <v>127</v>
      </c>
      <c r="AI29" s="15">
        <v>0.21</v>
      </c>
      <c r="AJ29" s="15">
        <v>20</v>
      </c>
      <c r="AK29" s="15">
        <v>5</v>
      </c>
      <c r="AL29" s="15"/>
      <c r="AM29" s="15">
        <v>73</v>
      </c>
      <c r="AN29" s="15">
        <v>6</v>
      </c>
      <c r="AO29" s="15">
        <v>3</v>
      </c>
      <c r="AP29" s="15">
        <v>4</v>
      </c>
      <c r="AQ29" s="15">
        <v>406</v>
      </c>
      <c r="AR29" s="15" t="s">
        <v>184</v>
      </c>
      <c r="AS29" s="15" t="s">
        <v>184</v>
      </c>
      <c r="AT29" s="15">
        <v>5</v>
      </c>
      <c r="AU29" s="15">
        <v>0.42</v>
      </c>
      <c r="AV29" s="15" t="s">
        <v>299</v>
      </c>
      <c r="AW29" s="15">
        <v>55</v>
      </c>
      <c r="AX29" s="15" t="s">
        <v>184</v>
      </c>
      <c r="AY29" s="15">
        <v>12</v>
      </c>
      <c r="AZ29" s="15">
        <v>1.3</v>
      </c>
      <c r="BA29" s="15">
        <v>56</v>
      </c>
      <c r="BB29" s="15">
        <v>178</v>
      </c>
    </row>
    <row r="30" spans="1:54" ht="15" customHeight="1">
      <c r="A30" s="15" t="s">
        <v>376</v>
      </c>
      <c r="B30" s="61" t="s">
        <v>155</v>
      </c>
      <c r="C30" s="53">
        <v>2023</v>
      </c>
      <c r="D30" s="15">
        <v>1.6</v>
      </c>
      <c r="E30" s="15">
        <v>14.9</v>
      </c>
      <c r="F30" s="15">
        <v>3</v>
      </c>
      <c r="G30" s="15">
        <v>744</v>
      </c>
      <c r="H30" s="15">
        <v>1.4</v>
      </c>
      <c r="I30" s="15"/>
      <c r="J30" s="15">
        <v>3.14</v>
      </c>
      <c r="K30" s="15">
        <v>1</v>
      </c>
      <c r="L30" s="15">
        <v>49</v>
      </c>
      <c r="M30" s="15">
        <v>12</v>
      </c>
      <c r="N30" s="15">
        <v>118</v>
      </c>
      <c r="O30" s="15"/>
      <c r="P30" s="15">
        <v>20</v>
      </c>
      <c r="Q30" s="15">
        <v>2.2000000000000002</v>
      </c>
      <c r="R30" s="15">
        <v>1.1000000000000001</v>
      </c>
      <c r="S30" s="15">
        <v>1.1000000000000001</v>
      </c>
      <c r="T30" s="15">
        <v>3.64</v>
      </c>
      <c r="U30" s="15">
        <v>13</v>
      </c>
      <c r="V30" s="15">
        <v>2</v>
      </c>
      <c r="W30" s="15">
        <v>5</v>
      </c>
      <c r="X30" s="15" t="s">
        <v>184</v>
      </c>
      <c r="Y30" s="15">
        <v>2.88</v>
      </c>
      <c r="Z30" s="15">
        <v>29</v>
      </c>
      <c r="AA30" s="15">
        <v>26</v>
      </c>
      <c r="AB30" s="15">
        <v>2.61</v>
      </c>
      <c r="AC30" s="15">
        <v>0.05</v>
      </c>
      <c r="AD30" s="15">
        <v>3</v>
      </c>
      <c r="AE30" s="15">
        <v>3.57</v>
      </c>
      <c r="AF30" s="15">
        <v>6</v>
      </c>
      <c r="AG30" s="15">
        <v>26</v>
      </c>
      <c r="AH30" s="15">
        <v>124</v>
      </c>
      <c r="AI30" s="15">
        <v>0.21</v>
      </c>
      <c r="AJ30" s="15">
        <v>21</v>
      </c>
      <c r="AK30" s="15">
        <v>5</v>
      </c>
      <c r="AL30" s="15"/>
      <c r="AM30" s="15">
        <v>58</v>
      </c>
      <c r="AN30" s="15">
        <v>6</v>
      </c>
      <c r="AO30" s="15">
        <v>3</v>
      </c>
      <c r="AP30" s="15">
        <v>3</v>
      </c>
      <c r="AQ30" s="15">
        <v>416</v>
      </c>
      <c r="AR30" s="15" t="s">
        <v>184</v>
      </c>
      <c r="AS30" s="15" t="s">
        <v>184</v>
      </c>
      <c r="AT30" s="15">
        <v>5</v>
      </c>
      <c r="AU30" s="15">
        <v>0.42</v>
      </c>
      <c r="AV30" s="15" t="s">
        <v>299</v>
      </c>
      <c r="AW30" s="15">
        <v>55</v>
      </c>
      <c r="AX30" s="15" t="s">
        <v>184</v>
      </c>
      <c r="AY30" s="15">
        <v>12</v>
      </c>
      <c r="AZ30" s="15">
        <v>1.3</v>
      </c>
      <c r="BA30" s="15">
        <v>54</v>
      </c>
      <c r="BB30" s="15">
        <v>170</v>
      </c>
    </row>
    <row r="31" spans="1:54" ht="15" customHeight="1">
      <c r="A31" s="15"/>
      <c r="B31" s="61"/>
      <c r="C31" s="53"/>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row>
    <row r="32" spans="1:54" ht="15" customHeight="1">
      <c r="A32" s="15" t="s">
        <v>802</v>
      </c>
      <c r="B32" s="53" t="s">
        <v>56</v>
      </c>
      <c r="C32" s="53">
        <v>2024</v>
      </c>
      <c r="D32" s="15">
        <v>0.18</v>
      </c>
      <c r="E32" s="15">
        <v>14.4</v>
      </c>
      <c r="F32" s="15"/>
      <c r="G32" s="15">
        <v>581</v>
      </c>
      <c r="H32" s="15">
        <v>1.3</v>
      </c>
      <c r="I32" s="15">
        <v>0.4</v>
      </c>
      <c r="J32" s="15">
        <v>2.86</v>
      </c>
      <c r="K32" s="15">
        <v>0.3</v>
      </c>
      <c r="L32" s="15">
        <v>83</v>
      </c>
      <c r="M32" s="15">
        <v>10.9</v>
      </c>
      <c r="N32" s="15">
        <v>68</v>
      </c>
      <c r="O32" s="15">
        <v>1.5</v>
      </c>
      <c r="P32" s="15">
        <v>41.8</v>
      </c>
      <c r="Q32" s="15">
        <v>2.5299999999999998</v>
      </c>
      <c r="R32" s="15">
        <v>1.41</v>
      </c>
      <c r="S32" s="15">
        <v>1.33</v>
      </c>
      <c r="T32" s="15">
        <v>5.33</v>
      </c>
      <c r="U32" s="15">
        <v>15.4</v>
      </c>
      <c r="V32" s="15">
        <v>3.6</v>
      </c>
      <c r="W32" s="15">
        <v>9.1</v>
      </c>
      <c r="X32" s="15">
        <v>0.45</v>
      </c>
      <c r="Y32" s="15">
        <v>2.3199999999999998</v>
      </c>
      <c r="Z32" s="15">
        <v>25</v>
      </c>
      <c r="AA32" s="15">
        <v>16</v>
      </c>
      <c r="AB32" s="15">
        <v>1.24</v>
      </c>
      <c r="AC32" s="15">
        <v>4.2999999999999997E-2</v>
      </c>
      <c r="AD32" s="15">
        <v>1.74</v>
      </c>
      <c r="AE32" s="15">
        <v>3.01</v>
      </c>
      <c r="AF32" s="15">
        <v>9.1999999999999993</v>
      </c>
      <c r="AG32" s="15">
        <v>24.2</v>
      </c>
      <c r="AH32" s="15">
        <v>28.2</v>
      </c>
      <c r="AI32" s="15">
        <v>0.85099999999999998</v>
      </c>
      <c r="AJ32" s="15">
        <v>25.9</v>
      </c>
      <c r="AK32" s="15">
        <v>6.2</v>
      </c>
      <c r="AL32" s="15">
        <v>58</v>
      </c>
      <c r="AM32" s="15">
        <v>132</v>
      </c>
      <c r="AN32" s="15">
        <v>8.4</v>
      </c>
      <c r="AO32" s="15">
        <v>4.4000000000000004</v>
      </c>
      <c r="AP32" s="15">
        <v>1.58</v>
      </c>
      <c r="AQ32" s="15">
        <v>378</v>
      </c>
      <c r="AR32" s="15">
        <v>0.44</v>
      </c>
      <c r="AS32" s="15">
        <v>0.45</v>
      </c>
      <c r="AT32" s="15">
        <v>12.8</v>
      </c>
      <c r="AU32" s="15">
        <v>0.53700000000000003</v>
      </c>
      <c r="AV32" s="15">
        <v>15.7</v>
      </c>
      <c r="AW32" s="15">
        <v>74.7</v>
      </c>
      <c r="AX32" s="15">
        <v>1</v>
      </c>
      <c r="AY32" s="15">
        <v>13.4</v>
      </c>
      <c r="AZ32" s="15">
        <v>1.24</v>
      </c>
      <c r="BA32" s="15">
        <v>46</v>
      </c>
      <c r="BB32" s="15">
        <v>396</v>
      </c>
    </row>
    <row r="33" spans="1:54" ht="15" customHeight="1">
      <c r="A33" s="15" t="s">
        <v>803</v>
      </c>
      <c r="B33" s="53" t="s">
        <v>155</v>
      </c>
      <c r="C33" s="53">
        <v>2024</v>
      </c>
      <c r="D33" s="15">
        <v>0.17</v>
      </c>
      <c r="E33" s="15">
        <v>14.4</v>
      </c>
      <c r="F33" s="15"/>
      <c r="G33" s="15">
        <v>583</v>
      </c>
      <c r="H33" s="15">
        <v>1.2</v>
      </c>
      <c r="I33" s="15">
        <v>0.5</v>
      </c>
      <c r="J33" s="15">
        <v>2.88</v>
      </c>
      <c r="K33" s="15">
        <v>0.3</v>
      </c>
      <c r="L33" s="15">
        <v>88</v>
      </c>
      <c r="M33" s="15">
        <v>10.7</v>
      </c>
      <c r="N33" s="15">
        <v>67</v>
      </c>
      <c r="O33" s="15">
        <v>1.4</v>
      </c>
      <c r="P33" s="15">
        <v>41.5</v>
      </c>
      <c r="Q33" s="15">
        <v>2.6</v>
      </c>
      <c r="R33" s="15">
        <v>1.42</v>
      </c>
      <c r="S33" s="15">
        <v>1.36</v>
      </c>
      <c r="T33" s="15">
        <v>5.37</v>
      </c>
      <c r="U33" s="15">
        <v>15.6</v>
      </c>
      <c r="V33" s="15">
        <v>3.6</v>
      </c>
      <c r="W33" s="15">
        <v>9.1</v>
      </c>
      <c r="X33" s="15">
        <v>0.45</v>
      </c>
      <c r="Y33" s="15">
        <v>2.31</v>
      </c>
      <c r="Z33" s="15">
        <v>26</v>
      </c>
      <c r="AA33" s="15">
        <v>16</v>
      </c>
      <c r="AB33" s="15">
        <v>1.24</v>
      </c>
      <c r="AC33" s="15">
        <v>4.2999999999999997E-2</v>
      </c>
      <c r="AD33" s="15">
        <v>1.62</v>
      </c>
      <c r="AE33" s="15">
        <v>3.05</v>
      </c>
      <c r="AF33" s="15">
        <v>9</v>
      </c>
      <c r="AG33" s="15">
        <v>25</v>
      </c>
      <c r="AH33" s="15">
        <v>28</v>
      </c>
      <c r="AI33" s="15">
        <v>0.84299999999999997</v>
      </c>
      <c r="AJ33" s="15">
        <v>26.1</v>
      </c>
      <c r="AK33" s="15">
        <v>6.3</v>
      </c>
      <c r="AL33" s="15">
        <v>58.8</v>
      </c>
      <c r="AM33" s="15">
        <v>140</v>
      </c>
      <c r="AN33" s="15">
        <v>8.4</v>
      </c>
      <c r="AO33" s="15">
        <v>4.5</v>
      </c>
      <c r="AP33" s="15">
        <v>1.65</v>
      </c>
      <c r="AQ33" s="15">
        <v>385</v>
      </c>
      <c r="AR33" s="15">
        <v>0.43</v>
      </c>
      <c r="AS33" s="15">
        <v>0.45</v>
      </c>
      <c r="AT33" s="15">
        <v>11.6</v>
      </c>
      <c r="AU33" s="15">
        <v>0.54400000000000004</v>
      </c>
      <c r="AV33" s="15">
        <v>16.2</v>
      </c>
      <c r="AW33" s="15">
        <v>75.2</v>
      </c>
      <c r="AX33" s="15">
        <v>1.1000000000000001</v>
      </c>
      <c r="AY33" s="15">
        <v>13.5</v>
      </c>
      <c r="AZ33" s="15">
        <v>1.3</v>
      </c>
      <c r="BA33" s="15">
        <v>46</v>
      </c>
      <c r="BB33" s="15">
        <v>399</v>
      </c>
    </row>
    <row r="34" spans="1:54" ht="15" customHeight="1">
      <c r="A34" s="15"/>
      <c r="B34" s="53"/>
      <c r="C34" s="53"/>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row>
    <row r="35" spans="1:54" ht="15" customHeight="1">
      <c r="A35" s="15" t="s">
        <v>804</v>
      </c>
      <c r="B35" s="53" t="s">
        <v>56</v>
      </c>
      <c r="C35" s="53">
        <v>2024</v>
      </c>
      <c r="D35" s="15">
        <v>0.15</v>
      </c>
      <c r="E35" s="15">
        <v>16.399999999999999</v>
      </c>
      <c r="F35" s="15"/>
      <c r="G35" s="15">
        <v>523</v>
      </c>
      <c r="H35" s="15">
        <v>1.2</v>
      </c>
      <c r="I35" s="15">
        <v>0.4</v>
      </c>
      <c r="J35" s="15">
        <v>2.0499999999999998</v>
      </c>
      <c r="K35" s="15">
        <v>0.2</v>
      </c>
      <c r="L35" s="15">
        <v>45</v>
      </c>
      <c r="M35" s="15">
        <v>19.100000000000001</v>
      </c>
      <c r="N35" s="15">
        <v>124</v>
      </c>
      <c r="O35" s="15">
        <v>2.5</v>
      </c>
      <c r="P35" s="15">
        <v>32.200000000000003</v>
      </c>
      <c r="Q35" s="15">
        <v>2.2000000000000002</v>
      </c>
      <c r="R35" s="15">
        <v>1.33</v>
      </c>
      <c r="S35" s="15">
        <v>1.07</v>
      </c>
      <c r="T35" s="15">
        <v>7.04</v>
      </c>
      <c r="U35" s="15">
        <v>17.8</v>
      </c>
      <c r="V35" s="15">
        <v>2.8</v>
      </c>
      <c r="W35" s="15">
        <v>4.3</v>
      </c>
      <c r="X35" s="15">
        <v>0.41</v>
      </c>
      <c r="Y35" s="15">
        <v>1.62</v>
      </c>
      <c r="Z35" s="15">
        <v>27</v>
      </c>
      <c r="AA35" s="15">
        <v>56</v>
      </c>
      <c r="AB35" s="15">
        <v>2.1800000000000002</v>
      </c>
      <c r="AC35" s="15">
        <v>5.2999999999999999E-2</v>
      </c>
      <c r="AD35" s="15">
        <v>1.99</v>
      </c>
      <c r="AE35" s="15">
        <v>2.34</v>
      </c>
      <c r="AF35" s="15">
        <v>8.8000000000000007</v>
      </c>
      <c r="AG35" s="15">
        <v>18.8</v>
      </c>
      <c r="AH35" s="15">
        <v>67</v>
      </c>
      <c r="AI35" s="15">
        <v>0.11899999999999999</v>
      </c>
      <c r="AJ35" s="15">
        <v>17.600000000000001</v>
      </c>
      <c r="AK35" s="15">
        <v>5</v>
      </c>
      <c r="AL35" s="15">
        <v>33.6</v>
      </c>
      <c r="AM35" s="15">
        <v>1240</v>
      </c>
      <c r="AN35" s="15">
        <v>10.5</v>
      </c>
      <c r="AO35" s="15">
        <v>3.2</v>
      </c>
      <c r="AP35" s="15">
        <v>3.5</v>
      </c>
      <c r="AQ35" s="15">
        <v>292</v>
      </c>
      <c r="AR35" s="15">
        <v>0.44</v>
      </c>
      <c r="AS35" s="15">
        <v>0.36</v>
      </c>
      <c r="AT35" s="15">
        <v>7.44</v>
      </c>
      <c r="AU35" s="15">
        <v>0.70199999999999996</v>
      </c>
      <c r="AV35" s="15">
        <v>2.14</v>
      </c>
      <c r="AW35" s="15">
        <v>96.4</v>
      </c>
      <c r="AX35" s="15">
        <v>1.6</v>
      </c>
      <c r="AY35" s="15">
        <v>12.4</v>
      </c>
      <c r="AZ35" s="15">
        <v>1.2</v>
      </c>
      <c r="BA35" s="15">
        <v>108</v>
      </c>
      <c r="BB35" s="15">
        <v>182</v>
      </c>
    </row>
    <row r="36" spans="1:54" ht="15" customHeight="1">
      <c r="A36" s="15" t="s">
        <v>805</v>
      </c>
      <c r="B36" s="53" t="s">
        <v>155</v>
      </c>
      <c r="C36" s="53">
        <v>2024</v>
      </c>
      <c r="D36" s="15">
        <v>0.14000000000000001</v>
      </c>
      <c r="E36" s="15">
        <v>16.100000000000001</v>
      </c>
      <c r="F36" s="15"/>
      <c r="G36" s="15">
        <v>515</v>
      </c>
      <c r="H36" s="15">
        <v>1.2</v>
      </c>
      <c r="I36" s="15">
        <v>0.6</v>
      </c>
      <c r="J36" s="15">
        <v>1.98</v>
      </c>
      <c r="K36" s="15">
        <v>0.2</v>
      </c>
      <c r="L36" s="15">
        <v>45</v>
      </c>
      <c r="M36" s="15">
        <v>19.899999999999999</v>
      </c>
      <c r="N36" s="15">
        <v>123</v>
      </c>
      <c r="O36" s="15">
        <v>2.6</v>
      </c>
      <c r="P36" s="15">
        <v>32.1</v>
      </c>
      <c r="Q36" s="15">
        <v>2.2400000000000002</v>
      </c>
      <c r="R36" s="15">
        <v>1.31</v>
      </c>
      <c r="S36" s="15">
        <v>1.05</v>
      </c>
      <c r="T36" s="15">
        <v>7.04</v>
      </c>
      <c r="U36" s="15">
        <v>17.399999999999999</v>
      </c>
      <c r="V36" s="15">
        <v>2.8</v>
      </c>
      <c r="W36" s="15">
        <v>4.5999999999999996</v>
      </c>
      <c r="X36" s="15">
        <v>0.42</v>
      </c>
      <c r="Y36" s="15">
        <v>1.59</v>
      </c>
      <c r="Z36" s="15">
        <v>26</v>
      </c>
      <c r="AA36" s="15">
        <v>56</v>
      </c>
      <c r="AB36" s="15">
        <v>2.16</v>
      </c>
      <c r="AC36" s="15">
        <v>5.1999999999999998E-2</v>
      </c>
      <c r="AD36" s="15">
        <v>1.89</v>
      </c>
      <c r="AE36" s="15">
        <v>2.33</v>
      </c>
      <c r="AF36" s="15">
        <v>9.1</v>
      </c>
      <c r="AG36" s="15">
        <v>19.100000000000001</v>
      </c>
      <c r="AH36" s="15">
        <v>68.599999999999994</v>
      </c>
      <c r="AI36" s="15">
        <v>0.114</v>
      </c>
      <c r="AJ36" s="15">
        <v>17.8</v>
      </c>
      <c r="AK36" s="15">
        <v>5.0999999999999996</v>
      </c>
      <c r="AL36" s="15">
        <v>34.200000000000003</v>
      </c>
      <c r="AM36" s="15">
        <v>1200</v>
      </c>
      <c r="AN36" s="15">
        <v>10.7</v>
      </c>
      <c r="AO36" s="15">
        <v>3.2</v>
      </c>
      <c r="AP36" s="15">
        <v>2.2999999999999998</v>
      </c>
      <c r="AQ36" s="15">
        <v>289</v>
      </c>
      <c r="AR36" s="15">
        <v>0.44</v>
      </c>
      <c r="AS36" s="15">
        <v>0.37</v>
      </c>
      <c r="AT36" s="15">
        <v>7.51</v>
      </c>
      <c r="AU36" s="15">
        <v>0.70499999999999996</v>
      </c>
      <c r="AV36" s="15">
        <v>2.17</v>
      </c>
      <c r="AW36" s="15">
        <v>96.2</v>
      </c>
      <c r="AX36" s="15">
        <v>1.7</v>
      </c>
      <c r="AY36" s="15">
        <v>12.6</v>
      </c>
      <c r="AZ36" s="15">
        <v>1.18</v>
      </c>
      <c r="BA36" s="15">
        <v>107</v>
      </c>
      <c r="BB36" s="15">
        <v>182</v>
      </c>
    </row>
    <row r="37" spans="1:54" ht="15" customHeight="1">
      <c r="A37" s="11"/>
    </row>
    <row r="38" spans="1:54" ht="15" customHeight="1">
      <c r="A38" s="53" t="s">
        <v>250</v>
      </c>
      <c r="B38" s="53" t="s">
        <v>56</v>
      </c>
      <c r="C38" s="53">
        <v>2023</v>
      </c>
      <c r="D38" s="15">
        <v>1.7</v>
      </c>
      <c r="E38" s="15">
        <v>15.5</v>
      </c>
      <c r="F38" s="15">
        <v>13</v>
      </c>
      <c r="G38" s="15">
        <v>572</v>
      </c>
      <c r="H38" s="15">
        <v>1.6</v>
      </c>
      <c r="I38" s="15"/>
      <c r="J38" s="15">
        <v>2.94</v>
      </c>
      <c r="K38" s="15">
        <v>1</v>
      </c>
      <c r="L38" s="15">
        <v>33</v>
      </c>
      <c r="M38" s="15">
        <v>11</v>
      </c>
      <c r="N38" s="15">
        <v>63</v>
      </c>
      <c r="O38" s="15"/>
      <c r="P38" s="15">
        <v>25</v>
      </c>
      <c r="Q38" s="15">
        <v>1.8</v>
      </c>
      <c r="R38" s="15">
        <v>0.7</v>
      </c>
      <c r="S38" s="15">
        <v>0.9</v>
      </c>
      <c r="T38" s="15">
        <v>3.57</v>
      </c>
      <c r="U38" s="15">
        <v>15</v>
      </c>
      <c r="V38" s="15">
        <v>1</v>
      </c>
      <c r="W38" s="15">
        <v>3</v>
      </c>
      <c r="X38" s="15" t="s">
        <v>184</v>
      </c>
      <c r="Y38" s="15">
        <v>2.4900000000000002</v>
      </c>
      <c r="Z38" s="15">
        <v>19</v>
      </c>
      <c r="AA38" s="15">
        <v>25</v>
      </c>
      <c r="AB38" s="15">
        <v>1.49</v>
      </c>
      <c r="AC38" s="15">
        <v>0.06</v>
      </c>
      <c r="AD38" s="15">
        <v>3</v>
      </c>
      <c r="AE38" s="15">
        <v>3.7</v>
      </c>
      <c r="AF38" s="15">
        <v>2</v>
      </c>
      <c r="AG38" s="15">
        <v>18</v>
      </c>
      <c r="AH38" s="15">
        <v>31</v>
      </c>
      <c r="AI38" s="15">
        <v>0.1</v>
      </c>
      <c r="AJ38" s="15">
        <v>21</v>
      </c>
      <c r="AK38" s="15">
        <v>3</v>
      </c>
      <c r="AL38" s="15"/>
      <c r="AM38" s="15">
        <v>116</v>
      </c>
      <c r="AN38" s="15">
        <v>6</v>
      </c>
      <c r="AO38" s="15">
        <v>2</v>
      </c>
      <c r="AP38" s="15">
        <v>10</v>
      </c>
      <c r="AQ38" s="15">
        <v>402</v>
      </c>
      <c r="AR38" s="15">
        <v>1</v>
      </c>
      <c r="AS38" s="15" t="s">
        <v>184</v>
      </c>
      <c r="AT38" s="15">
        <v>4</v>
      </c>
      <c r="AU38" s="15">
        <v>0.3</v>
      </c>
      <c r="AV38" s="15" t="s">
        <v>299</v>
      </c>
      <c r="AW38" s="15">
        <v>55</v>
      </c>
      <c r="AX38" s="15" t="s">
        <v>184</v>
      </c>
      <c r="AY38" s="15">
        <v>10</v>
      </c>
      <c r="AZ38" s="15">
        <v>1.2</v>
      </c>
      <c r="BA38" s="15">
        <v>51</v>
      </c>
      <c r="BB38" s="15">
        <v>104</v>
      </c>
    </row>
    <row r="39" spans="1:54" ht="15" customHeight="1">
      <c r="A39" s="53" t="s">
        <v>251</v>
      </c>
      <c r="B39" s="53" t="s">
        <v>252</v>
      </c>
      <c r="C39" s="53">
        <v>2023</v>
      </c>
      <c r="D39" s="53">
        <v>1.4</v>
      </c>
      <c r="E39" s="53">
        <v>15.4</v>
      </c>
      <c r="F39" s="53">
        <v>41</v>
      </c>
      <c r="G39" s="53">
        <v>588</v>
      </c>
      <c r="H39" s="53">
        <v>1.5</v>
      </c>
      <c r="I39" s="53"/>
      <c r="J39" s="53">
        <v>2.86</v>
      </c>
      <c r="K39" s="53" t="s">
        <v>184</v>
      </c>
      <c r="L39" s="53">
        <v>34</v>
      </c>
      <c r="M39" s="53">
        <v>9</v>
      </c>
      <c r="N39" s="53">
        <v>59</v>
      </c>
      <c r="O39" s="53"/>
      <c r="P39" s="53">
        <v>27</v>
      </c>
      <c r="Q39" s="53">
        <v>1.7</v>
      </c>
      <c r="R39" s="53">
        <v>0.7</v>
      </c>
      <c r="S39" s="53">
        <v>0.9</v>
      </c>
      <c r="T39" s="53">
        <v>3.47</v>
      </c>
      <c r="U39" s="53">
        <v>14</v>
      </c>
      <c r="V39" s="53">
        <v>1</v>
      </c>
      <c r="W39" s="53">
        <v>4</v>
      </c>
      <c r="X39" s="53" t="s">
        <v>184</v>
      </c>
      <c r="Y39" s="53">
        <v>2.4900000000000002</v>
      </c>
      <c r="Z39" s="53">
        <v>19</v>
      </c>
      <c r="AA39" s="53">
        <v>26</v>
      </c>
      <c r="AB39" s="53">
        <v>1.46</v>
      </c>
      <c r="AC39" s="53">
        <v>0.05</v>
      </c>
      <c r="AD39" s="53">
        <v>2</v>
      </c>
      <c r="AE39" s="53">
        <v>3.76</v>
      </c>
      <c r="AF39" s="53">
        <v>3</v>
      </c>
      <c r="AG39" s="53">
        <v>18</v>
      </c>
      <c r="AH39" s="53">
        <v>31</v>
      </c>
      <c r="AI39" s="53">
        <v>0.1</v>
      </c>
      <c r="AJ39" s="53">
        <v>15</v>
      </c>
      <c r="AK39" s="53">
        <v>3</v>
      </c>
      <c r="AL39" s="53"/>
      <c r="AM39" s="53">
        <v>87</v>
      </c>
      <c r="AN39" s="53">
        <v>6</v>
      </c>
      <c r="AO39" s="53">
        <v>2</v>
      </c>
      <c r="AP39" s="53">
        <v>9</v>
      </c>
      <c r="AQ39" s="53">
        <v>408</v>
      </c>
      <c r="AR39" s="53" t="s">
        <v>184</v>
      </c>
      <c r="AS39" s="53" t="s">
        <v>184</v>
      </c>
      <c r="AT39" s="53">
        <v>5</v>
      </c>
      <c r="AU39" s="53">
        <v>0.3</v>
      </c>
      <c r="AV39" s="53" t="s">
        <v>299</v>
      </c>
      <c r="AW39" s="53">
        <v>54</v>
      </c>
      <c r="AX39" s="53" t="s">
        <v>184</v>
      </c>
      <c r="AY39" s="53">
        <v>10</v>
      </c>
      <c r="AZ39" s="53">
        <v>1.1000000000000001</v>
      </c>
      <c r="BA39" s="53">
        <v>48</v>
      </c>
      <c r="BB39" s="53">
        <v>100</v>
      </c>
    </row>
    <row r="40" spans="1:54" ht="15" customHeight="1">
      <c r="A40" s="53"/>
      <c r="B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row>
    <row r="41" spans="1:54" ht="15" customHeight="1">
      <c r="A41" s="53" t="s">
        <v>253</v>
      </c>
      <c r="B41" s="53" t="s">
        <v>56</v>
      </c>
      <c r="C41" s="53">
        <v>2023</v>
      </c>
      <c r="D41" s="15">
        <v>2.9</v>
      </c>
      <c r="E41" s="15">
        <v>16.3</v>
      </c>
      <c r="F41" s="15">
        <v>79</v>
      </c>
      <c r="G41" s="15">
        <v>606</v>
      </c>
      <c r="H41" s="15">
        <v>1.6</v>
      </c>
      <c r="I41" s="15"/>
      <c r="J41" s="15">
        <v>2.94</v>
      </c>
      <c r="K41" s="15" t="s">
        <v>184</v>
      </c>
      <c r="L41" s="15">
        <v>79</v>
      </c>
      <c r="M41" s="15">
        <v>16</v>
      </c>
      <c r="N41" s="15">
        <v>92</v>
      </c>
      <c r="O41" s="15"/>
      <c r="P41" s="15">
        <v>84</v>
      </c>
      <c r="Q41" s="15">
        <v>3.3</v>
      </c>
      <c r="R41" s="15">
        <v>1.2</v>
      </c>
      <c r="S41" s="15">
        <v>1.4</v>
      </c>
      <c r="T41" s="15">
        <v>5.4</v>
      </c>
      <c r="U41" s="15">
        <v>15</v>
      </c>
      <c r="V41" s="15">
        <v>3</v>
      </c>
      <c r="W41" s="15">
        <v>7</v>
      </c>
      <c r="X41" s="15" t="s">
        <v>184</v>
      </c>
      <c r="Y41" s="15">
        <v>2.63</v>
      </c>
      <c r="Z41" s="15">
        <v>41</v>
      </c>
      <c r="AA41" s="15">
        <v>34</v>
      </c>
      <c r="AB41" s="15">
        <v>2.14</v>
      </c>
      <c r="AC41" s="15">
        <v>0.08</v>
      </c>
      <c r="AD41" s="15">
        <v>3</v>
      </c>
      <c r="AE41" s="15">
        <v>3.03</v>
      </c>
      <c r="AF41" s="15">
        <v>6</v>
      </c>
      <c r="AG41" s="15">
        <v>40</v>
      </c>
      <c r="AH41" s="15">
        <v>64</v>
      </c>
      <c r="AI41" s="15">
        <v>0.16</v>
      </c>
      <c r="AJ41" s="15">
        <v>20</v>
      </c>
      <c r="AK41" s="15">
        <v>8</v>
      </c>
      <c r="AL41" s="15"/>
      <c r="AM41" s="15">
        <v>32</v>
      </c>
      <c r="AN41" s="15">
        <v>11</v>
      </c>
      <c r="AO41" s="15">
        <v>4</v>
      </c>
      <c r="AP41" s="15">
        <v>10</v>
      </c>
      <c r="AQ41" s="15">
        <v>348</v>
      </c>
      <c r="AR41" s="15">
        <v>1</v>
      </c>
      <c r="AS41" s="15" t="s">
        <v>184</v>
      </c>
      <c r="AT41" s="15">
        <v>9</v>
      </c>
      <c r="AU41" s="15">
        <v>0.46</v>
      </c>
      <c r="AV41" s="15" t="s">
        <v>299</v>
      </c>
      <c r="AW41" s="15">
        <v>91</v>
      </c>
      <c r="AX41" s="15" t="s">
        <v>184</v>
      </c>
      <c r="AY41" s="15">
        <v>17</v>
      </c>
      <c r="AZ41" s="15">
        <v>1.7</v>
      </c>
      <c r="BA41" s="15">
        <v>81</v>
      </c>
      <c r="BB41" s="15">
        <v>159</v>
      </c>
    </row>
    <row r="42" spans="1:54" ht="15" customHeight="1">
      <c r="A42" s="53" t="s">
        <v>254</v>
      </c>
      <c r="B42" s="53" t="s">
        <v>252</v>
      </c>
      <c r="C42" s="53">
        <v>2023</v>
      </c>
      <c r="D42" s="53">
        <v>2.5</v>
      </c>
      <c r="E42" s="53">
        <v>16.100000000000001</v>
      </c>
      <c r="F42" s="53">
        <v>85</v>
      </c>
      <c r="G42" s="53">
        <v>601</v>
      </c>
      <c r="H42" s="53">
        <v>1.7</v>
      </c>
      <c r="I42" s="53"/>
      <c r="J42" s="53">
        <v>2.89</v>
      </c>
      <c r="K42" s="53">
        <v>1</v>
      </c>
      <c r="L42" s="53">
        <v>74</v>
      </c>
      <c r="M42" s="53">
        <v>17</v>
      </c>
      <c r="N42" s="53">
        <v>97</v>
      </c>
      <c r="O42" s="53"/>
      <c r="P42" s="53">
        <v>86</v>
      </c>
      <c r="Q42" s="53">
        <v>3.5</v>
      </c>
      <c r="R42" s="53">
        <v>1.5</v>
      </c>
      <c r="S42" s="53">
        <v>1.4</v>
      </c>
      <c r="T42" s="53">
        <v>5.36</v>
      </c>
      <c r="U42" s="53">
        <v>15</v>
      </c>
      <c r="V42" s="53">
        <v>4</v>
      </c>
      <c r="W42" s="53">
        <v>5</v>
      </c>
      <c r="X42" s="53" t="s">
        <v>184</v>
      </c>
      <c r="Y42" s="53">
        <v>2.6</v>
      </c>
      <c r="Z42" s="53">
        <v>40</v>
      </c>
      <c r="AA42" s="53">
        <v>35</v>
      </c>
      <c r="AB42" s="53">
        <v>2.1</v>
      </c>
      <c r="AC42" s="53">
        <v>0.08</v>
      </c>
      <c r="AD42" s="53">
        <v>4</v>
      </c>
      <c r="AE42" s="53">
        <v>3.02</v>
      </c>
      <c r="AF42" s="53">
        <v>5</v>
      </c>
      <c r="AG42" s="53">
        <v>40</v>
      </c>
      <c r="AH42" s="53">
        <v>65</v>
      </c>
      <c r="AI42" s="53">
        <v>0.17</v>
      </c>
      <c r="AJ42" s="53">
        <v>34</v>
      </c>
      <c r="AK42" s="53">
        <v>8</v>
      </c>
      <c r="AL42" s="53"/>
      <c r="AM42" s="53">
        <v>61</v>
      </c>
      <c r="AN42" s="53">
        <v>10</v>
      </c>
      <c r="AO42" s="53">
        <v>5</v>
      </c>
      <c r="AP42" s="53">
        <v>15</v>
      </c>
      <c r="AQ42" s="53">
        <v>345</v>
      </c>
      <c r="AR42" s="53">
        <v>5</v>
      </c>
      <c r="AS42" s="53" t="s">
        <v>184</v>
      </c>
      <c r="AT42" s="53">
        <v>10</v>
      </c>
      <c r="AU42" s="53">
        <v>0.46</v>
      </c>
      <c r="AV42" s="53" t="s">
        <v>299</v>
      </c>
      <c r="AW42" s="53">
        <v>88</v>
      </c>
      <c r="AX42" s="53" t="s">
        <v>184</v>
      </c>
      <c r="AY42" s="53">
        <v>17</v>
      </c>
      <c r="AZ42" s="53">
        <v>1.8</v>
      </c>
      <c r="BA42" s="53">
        <v>82</v>
      </c>
      <c r="BB42" s="53">
        <v>149</v>
      </c>
    </row>
    <row r="43" spans="1:54" ht="15" customHeight="1">
      <c r="A43" s="26"/>
      <c r="D43" s="39"/>
    </row>
    <row r="44" spans="1:54" ht="15" customHeight="1">
      <c r="A44" s="15" t="s">
        <v>751</v>
      </c>
      <c r="B44" s="53" t="s">
        <v>56</v>
      </c>
      <c r="C44" s="53">
        <v>2024</v>
      </c>
      <c r="D44" s="15">
        <v>0.17</v>
      </c>
      <c r="E44" s="15">
        <v>14.7</v>
      </c>
      <c r="F44" s="15"/>
      <c r="G44" s="15">
        <v>656</v>
      </c>
      <c r="H44" s="15">
        <v>1.3</v>
      </c>
      <c r="I44" s="15">
        <v>0.5</v>
      </c>
      <c r="J44" s="15">
        <v>2.82</v>
      </c>
      <c r="K44" s="15">
        <v>0.3</v>
      </c>
      <c r="L44" s="15">
        <v>149</v>
      </c>
      <c r="M44" s="15">
        <v>11.1</v>
      </c>
      <c r="N44" s="15">
        <v>54</v>
      </c>
      <c r="O44" s="15">
        <v>1.7</v>
      </c>
      <c r="P44" s="15">
        <v>34.700000000000003</v>
      </c>
      <c r="Q44" s="15">
        <v>2.29</v>
      </c>
      <c r="R44" s="15">
        <v>1.23</v>
      </c>
      <c r="S44" s="15">
        <v>1.3</v>
      </c>
      <c r="T44" s="15">
        <v>4.6500000000000004</v>
      </c>
      <c r="U44" s="15">
        <v>16.7</v>
      </c>
      <c r="V44" s="15">
        <v>3.2</v>
      </c>
      <c r="W44" s="15">
        <v>8.1999999999999993</v>
      </c>
      <c r="X44" s="15">
        <v>0.41</v>
      </c>
      <c r="Y44" s="15">
        <v>2.5299999999999998</v>
      </c>
      <c r="Z44" s="15">
        <v>25</v>
      </c>
      <c r="AA44" s="15">
        <v>16</v>
      </c>
      <c r="AB44" s="15">
        <v>1.21</v>
      </c>
      <c r="AC44" s="15">
        <v>0.05</v>
      </c>
      <c r="AD44" s="15">
        <v>1.18</v>
      </c>
      <c r="AE44" s="15">
        <v>3.24</v>
      </c>
      <c r="AF44" s="15">
        <v>9</v>
      </c>
      <c r="AG44" s="15">
        <v>22.8</v>
      </c>
      <c r="AH44" s="15">
        <v>30.7</v>
      </c>
      <c r="AI44" s="15">
        <v>0.56299999999999994</v>
      </c>
      <c r="AJ44" s="15">
        <v>20.9</v>
      </c>
      <c r="AK44" s="15">
        <v>6</v>
      </c>
      <c r="AL44" s="15">
        <v>68.2</v>
      </c>
      <c r="AM44" s="15">
        <v>48</v>
      </c>
      <c r="AN44" s="15">
        <v>8.1999999999999993</v>
      </c>
      <c r="AO44" s="15">
        <v>4.0999999999999996</v>
      </c>
      <c r="AP44" s="15">
        <v>1.87</v>
      </c>
      <c r="AQ44" s="15">
        <v>399</v>
      </c>
      <c r="AR44" s="15">
        <v>0.51</v>
      </c>
      <c r="AS44" s="15">
        <v>0.4</v>
      </c>
      <c r="AT44" s="15">
        <v>12.6</v>
      </c>
      <c r="AU44" s="15">
        <v>0.51200000000000001</v>
      </c>
      <c r="AV44" s="15">
        <v>2.17</v>
      </c>
      <c r="AW44" s="15">
        <v>66.2</v>
      </c>
      <c r="AX44" s="15">
        <v>2</v>
      </c>
      <c r="AY44" s="15">
        <v>11.9</v>
      </c>
      <c r="AZ44" s="15">
        <v>1.1399999999999999</v>
      </c>
      <c r="BA44" s="15">
        <v>46</v>
      </c>
      <c r="BB44" s="15">
        <v>344</v>
      </c>
    </row>
    <row r="45" spans="1:54" ht="15" customHeight="1">
      <c r="A45" s="15" t="s">
        <v>794</v>
      </c>
      <c r="B45" s="53" t="s">
        <v>252</v>
      </c>
      <c r="C45" s="53">
        <v>2024</v>
      </c>
      <c r="D45" s="15">
        <v>0.15</v>
      </c>
      <c r="E45" s="15">
        <v>15</v>
      </c>
      <c r="F45" s="15"/>
      <c r="G45" s="15">
        <v>664</v>
      </c>
      <c r="H45" s="15">
        <v>1.2</v>
      </c>
      <c r="I45" s="15">
        <v>0.5</v>
      </c>
      <c r="J45" s="15">
        <v>3</v>
      </c>
      <c r="K45" s="15">
        <v>0.3</v>
      </c>
      <c r="L45" s="15">
        <v>124</v>
      </c>
      <c r="M45" s="15">
        <v>9.49</v>
      </c>
      <c r="N45" s="15">
        <v>54</v>
      </c>
      <c r="O45" s="15">
        <v>1.5</v>
      </c>
      <c r="P45" s="15">
        <v>28.3</v>
      </c>
      <c r="Q45" s="15">
        <v>2.21</v>
      </c>
      <c r="R45" s="15">
        <v>1.25</v>
      </c>
      <c r="S45" s="15">
        <v>1.26</v>
      </c>
      <c r="T45" s="15">
        <v>4.5</v>
      </c>
      <c r="U45" s="15">
        <v>15.8</v>
      </c>
      <c r="V45" s="15">
        <v>3.1</v>
      </c>
      <c r="W45" s="15">
        <v>7.6</v>
      </c>
      <c r="X45" s="15">
        <v>0.39</v>
      </c>
      <c r="Y45" s="15">
        <v>2.52</v>
      </c>
      <c r="Z45" s="15">
        <v>23</v>
      </c>
      <c r="AA45" s="15">
        <v>15</v>
      </c>
      <c r="AB45" s="15">
        <v>1.1599999999999999</v>
      </c>
      <c r="AC45" s="15">
        <v>0.05</v>
      </c>
      <c r="AD45" s="15">
        <v>0.98</v>
      </c>
      <c r="AE45" s="15">
        <v>3.41</v>
      </c>
      <c r="AF45" s="15">
        <v>8.3000000000000007</v>
      </c>
      <c r="AG45" s="15">
        <v>21.2</v>
      </c>
      <c r="AH45" s="15">
        <v>26.4</v>
      </c>
      <c r="AI45" s="15">
        <v>0.495</v>
      </c>
      <c r="AJ45" s="15">
        <v>19.2</v>
      </c>
      <c r="AK45" s="15">
        <v>5.6</v>
      </c>
      <c r="AL45" s="15">
        <v>65.099999999999994</v>
      </c>
      <c r="AM45" s="15">
        <v>49</v>
      </c>
      <c r="AN45" s="15">
        <v>7.8</v>
      </c>
      <c r="AO45" s="15">
        <v>3.9</v>
      </c>
      <c r="AP45" s="15">
        <v>2.09</v>
      </c>
      <c r="AQ45" s="15">
        <v>417</v>
      </c>
      <c r="AR45" s="15">
        <v>0.43</v>
      </c>
      <c r="AS45" s="15">
        <v>0.39</v>
      </c>
      <c r="AT45" s="15">
        <v>10.8</v>
      </c>
      <c r="AU45" s="15">
        <v>0.501</v>
      </c>
      <c r="AV45" s="15">
        <v>1.97</v>
      </c>
      <c r="AW45" s="15">
        <v>65.2</v>
      </c>
      <c r="AX45" s="15">
        <v>1.2</v>
      </c>
      <c r="AY45" s="15">
        <v>11.7</v>
      </c>
      <c r="AZ45" s="15">
        <v>1.08</v>
      </c>
      <c r="BA45" s="15">
        <v>40</v>
      </c>
      <c r="BB45" s="15">
        <v>335</v>
      </c>
    </row>
    <row r="46" spans="1:54" ht="15" customHeight="1">
      <c r="A46" s="15"/>
      <c r="B46" s="53"/>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row>
    <row r="47" spans="1:54" ht="15" customHeight="1">
      <c r="A47" s="15" t="s">
        <v>750</v>
      </c>
      <c r="B47" s="53" t="s">
        <v>56</v>
      </c>
      <c r="C47" s="53">
        <v>2024</v>
      </c>
      <c r="D47" s="15">
        <v>0.2</v>
      </c>
      <c r="E47" s="15">
        <v>15.4</v>
      </c>
      <c r="F47" s="15"/>
      <c r="G47" s="15">
        <v>613</v>
      </c>
      <c r="H47" s="15">
        <v>1.3</v>
      </c>
      <c r="I47" s="15">
        <v>0.3</v>
      </c>
      <c r="J47" s="15">
        <v>2.98</v>
      </c>
      <c r="K47" s="15">
        <v>0.2</v>
      </c>
      <c r="L47" s="15">
        <v>37</v>
      </c>
      <c r="M47" s="15">
        <v>13.2</v>
      </c>
      <c r="N47" s="15">
        <v>90</v>
      </c>
      <c r="O47" s="15">
        <v>2.5</v>
      </c>
      <c r="P47" s="15">
        <v>18.5</v>
      </c>
      <c r="Q47" s="15">
        <v>2.0299999999999998</v>
      </c>
      <c r="R47" s="15">
        <v>1.1499999999999999</v>
      </c>
      <c r="S47" s="15">
        <v>1.02</v>
      </c>
      <c r="T47" s="15">
        <v>4.74</v>
      </c>
      <c r="U47" s="15">
        <v>17.3</v>
      </c>
      <c r="V47" s="15">
        <v>2.5</v>
      </c>
      <c r="W47" s="15">
        <v>5.7</v>
      </c>
      <c r="X47" s="15">
        <v>0.37</v>
      </c>
      <c r="Y47" s="15">
        <v>2.35</v>
      </c>
      <c r="Z47" s="15">
        <v>14</v>
      </c>
      <c r="AA47" s="15">
        <v>22</v>
      </c>
      <c r="AB47" s="15">
        <v>2.02</v>
      </c>
      <c r="AC47" s="15">
        <v>5.8000000000000003E-2</v>
      </c>
      <c r="AD47" s="15">
        <v>1.27</v>
      </c>
      <c r="AE47" s="15">
        <v>3.18</v>
      </c>
      <c r="AF47" s="15">
        <v>8.9</v>
      </c>
      <c r="AG47" s="15">
        <v>15.5</v>
      </c>
      <c r="AH47" s="15">
        <v>46.5</v>
      </c>
      <c r="AI47" s="15">
        <v>0.153</v>
      </c>
      <c r="AJ47" s="15">
        <v>14.3</v>
      </c>
      <c r="AK47" s="15">
        <v>3.4</v>
      </c>
      <c r="AL47" s="15">
        <v>68.599999999999994</v>
      </c>
      <c r="AM47" s="15">
        <v>70</v>
      </c>
      <c r="AN47" s="15">
        <v>10.199999999999999</v>
      </c>
      <c r="AO47" s="15">
        <v>3</v>
      </c>
      <c r="AP47" s="15">
        <v>2.2799999999999998</v>
      </c>
      <c r="AQ47" s="15">
        <v>399</v>
      </c>
      <c r="AR47" s="15">
        <v>0.42</v>
      </c>
      <c r="AS47" s="15">
        <v>0.34</v>
      </c>
      <c r="AT47" s="15">
        <v>7.59</v>
      </c>
      <c r="AU47" s="15">
        <v>0.61299999999999999</v>
      </c>
      <c r="AV47" s="15">
        <v>1.51</v>
      </c>
      <c r="AW47" s="15">
        <v>76</v>
      </c>
      <c r="AX47" s="15">
        <v>1</v>
      </c>
      <c r="AY47" s="15">
        <v>10.9</v>
      </c>
      <c r="AZ47" s="15">
        <v>1.03</v>
      </c>
      <c r="BA47" s="15">
        <v>59</v>
      </c>
      <c r="BB47" s="15">
        <v>231</v>
      </c>
    </row>
    <row r="48" spans="1:54" ht="15" customHeight="1" thickBot="1">
      <c r="A48" s="56" t="s">
        <v>793</v>
      </c>
      <c r="B48" s="54" t="s">
        <v>252</v>
      </c>
      <c r="C48" s="54">
        <v>2024</v>
      </c>
      <c r="D48" s="56">
        <v>0.14000000000000001</v>
      </c>
      <c r="E48" s="56">
        <v>15.8</v>
      </c>
      <c r="F48" s="56"/>
      <c r="G48" s="56">
        <v>634</v>
      </c>
      <c r="H48" s="56">
        <v>1.3</v>
      </c>
      <c r="I48" s="56">
        <v>0.3</v>
      </c>
      <c r="J48" s="56">
        <v>3.1</v>
      </c>
      <c r="K48" s="56">
        <v>0.2</v>
      </c>
      <c r="L48" s="56">
        <v>42</v>
      </c>
      <c r="M48" s="56">
        <v>13.4</v>
      </c>
      <c r="N48" s="56">
        <v>83</v>
      </c>
      <c r="O48" s="56">
        <v>2.5</v>
      </c>
      <c r="P48" s="56">
        <v>22.1</v>
      </c>
      <c r="Q48" s="56">
        <v>2.08</v>
      </c>
      <c r="R48" s="56">
        <v>1.1599999999999999</v>
      </c>
      <c r="S48" s="56">
        <v>1.02</v>
      </c>
      <c r="T48" s="56">
        <v>4.68</v>
      </c>
      <c r="U48" s="56">
        <v>17.8</v>
      </c>
      <c r="V48" s="56">
        <v>2.6</v>
      </c>
      <c r="W48" s="56">
        <v>4.9000000000000004</v>
      </c>
      <c r="X48" s="56">
        <v>0.37</v>
      </c>
      <c r="Y48" s="56">
        <v>2.48</v>
      </c>
      <c r="Z48" s="56">
        <v>17</v>
      </c>
      <c r="AA48" s="56">
        <v>23</v>
      </c>
      <c r="AB48" s="56">
        <v>2.1</v>
      </c>
      <c r="AC48" s="56">
        <v>6.2E-2</v>
      </c>
      <c r="AD48" s="56">
        <v>1.28</v>
      </c>
      <c r="AE48" s="56">
        <v>3.37</v>
      </c>
      <c r="AF48" s="56">
        <v>9.1</v>
      </c>
      <c r="AG48" s="56">
        <v>15.7</v>
      </c>
      <c r="AH48" s="56">
        <v>45.6</v>
      </c>
      <c r="AI48" s="56">
        <v>0.189</v>
      </c>
      <c r="AJ48" s="56">
        <v>15.1</v>
      </c>
      <c r="AK48" s="56">
        <v>3.8</v>
      </c>
      <c r="AL48" s="56">
        <v>77.599999999999994</v>
      </c>
      <c r="AM48" s="56">
        <v>67</v>
      </c>
      <c r="AN48" s="56">
        <v>10.5</v>
      </c>
      <c r="AO48" s="56">
        <v>2.9</v>
      </c>
      <c r="AP48" s="56">
        <v>3.36</v>
      </c>
      <c r="AQ48" s="56">
        <v>420</v>
      </c>
      <c r="AR48" s="56">
        <v>0.44</v>
      </c>
      <c r="AS48" s="56">
        <v>0.34</v>
      </c>
      <c r="AT48" s="56">
        <v>7.5</v>
      </c>
      <c r="AU48" s="56">
        <v>0.61499999999999999</v>
      </c>
      <c r="AV48" s="56">
        <v>1.45</v>
      </c>
      <c r="AW48" s="56">
        <v>76.8</v>
      </c>
      <c r="AX48" s="56">
        <v>1.1000000000000001</v>
      </c>
      <c r="AY48" s="56">
        <v>11.3</v>
      </c>
      <c r="AZ48" s="56">
        <v>1.01</v>
      </c>
      <c r="BA48" s="56">
        <v>57</v>
      </c>
      <c r="BB48" s="56">
        <v>212</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6A564-FCF8-493A-B6B0-A15ECC89E69E}">
  <dimension ref="A1:BT37"/>
  <sheetViews>
    <sheetView workbookViewId="0"/>
  </sheetViews>
  <sheetFormatPr defaultColWidth="9" defaultRowHeight="13.8"/>
  <cols>
    <col min="1" max="1" width="24.25" style="28" customWidth="1"/>
    <col min="2" max="2" width="27.25" style="63" bestFit="1" customWidth="1"/>
    <col min="3" max="3" width="37.25" style="63" customWidth="1"/>
    <col min="4" max="4" width="20.75" style="58" customWidth="1"/>
    <col min="5" max="5" width="23" style="58" bestFit="1" customWidth="1"/>
    <col min="6" max="6" width="23" style="58" customWidth="1"/>
    <col min="7" max="7" width="20.75" style="58" customWidth="1"/>
    <col min="8" max="8" width="20.75" style="63" customWidth="1"/>
    <col min="9" max="13" width="20.75" style="58" customWidth="1"/>
    <col min="14" max="14" width="20.75" style="63" customWidth="1"/>
    <col min="15" max="19" width="20.75" style="58" customWidth="1"/>
    <col min="20" max="20" width="20.75" style="67" customWidth="1"/>
    <col min="21" max="21" width="20.75" style="63" customWidth="1"/>
    <col min="22" max="22" width="23.125" style="58" bestFit="1" customWidth="1"/>
    <col min="23" max="23" width="20.75" style="58" customWidth="1"/>
    <col min="24" max="24" width="20.75" style="67" customWidth="1"/>
    <col min="25" max="25" width="20.75" style="63" customWidth="1"/>
    <col min="26" max="26" width="20.75" style="67" customWidth="1"/>
    <col min="27" max="27" width="20.375" style="63" bestFit="1" customWidth="1"/>
    <col min="28" max="28" width="21.375" style="67" bestFit="1" customWidth="1"/>
    <col min="29" max="30" width="20.75" style="58" customWidth="1"/>
    <col min="31" max="31" width="22.125" style="58" bestFit="1" customWidth="1"/>
    <col min="32" max="32" width="22" style="63" bestFit="1" customWidth="1"/>
    <col min="33" max="33" width="20.75" style="58" customWidth="1"/>
    <col min="34" max="34" width="22.125" style="63" bestFit="1" customWidth="1"/>
    <col min="35" max="35" width="20.75" style="63" customWidth="1"/>
    <col min="36" max="36" width="21" style="63" customWidth="1"/>
    <col min="37" max="37" width="22.625" style="58" bestFit="1" customWidth="1"/>
    <col min="38" max="38" width="20.75" style="67" customWidth="1"/>
    <col min="39" max="40" width="20.75" style="58" customWidth="1"/>
    <col min="41" max="41" width="23.375" style="67" customWidth="1"/>
    <col min="42" max="42" width="22.375" style="63" bestFit="1" customWidth="1"/>
    <col min="43" max="43" width="20.75" style="67" customWidth="1"/>
    <col min="44" max="44" width="20.75" style="20" customWidth="1"/>
    <col min="45" max="46" width="20.75" style="68" customWidth="1"/>
    <col min="47" max="47" width="20.75" style="20" customWidth="1"/>
    <col min="48" max="48" width="20.75" style="68" customWidth="1"/>
    <col min="49" max="49" width="20.75" style="21" customWidth="1"/>
    <col min="50" max="50" width="22.625" style="21" bestFit="1" customWidth="1"/>
    <col min="51" max="51" width="20.75" style="68" customWidth="1"/>
    <col min="52" max="52" width="20.75" style="20" customWidth="1"/>
    <col min="53" max="53" width="20.75" style="21" customWidth="1"/>
    <col min="54" max="56" width="20.75" style="68" customWidth="1"/>
    <col min="57" max="57" width="26.375" style="68" bestFit="1" customWidth="1"/>
    <col min="58" max="59" width="20.75" style="68" customWidth="1"/>
    <col min="60" max="60" width="20.75" style="21" customWidth="1"/>
    <col min="61" max="61" width="20.75" style="68" customWidth="1"/>
    <col min="62" max="62" width="21.75" style="68" customWidth="1"/>
    <col min="63" max="63" width="21.375" style="68" customWidth="1"/>
    <col min="64" max="65" width="20.75" style="21" customWidth="1"/>
    <col min="66" max="69" width="20.75" style="12" customWidth="1"/>
    <col min="70" max="16384" width="9" style="12"/>
  </cols>
  <sheetData>
    <row r="1" spans="1:72" ht="28.5" customHeight="1">
      <c r="A1" s="135" t="s">
        <v>572</v>
      </c>
      <c r="B1" s="6"/>
      <c r="C1" s="6"/>
      <c r="D1" s="63"/>
      <c r="AB1" s="63"/>
      <c r="AC1" s="67"/>
      <c r="AF1" s="58"/>
      <c r="AH1" s="58"/>
      <c r="AJ1" s="58"/>
      <c r="AK1" s="63"/>
      <c r="AL1" s="63"/>
      <c r="AM1" s="63"/>
      <c r="AO1" s="58"/>
      <c r="AP1" s="67"/>
      <c r="AQ1" s="58"/>
      <c r="AR1" s="58"/>
      <c r="AS1" s="67"/>
      <c r="AT1" s="67"/>
      <c r="AU1" s="63"/>
      <c r="AV1" s="67"/>
      <c r="AW1" s="20"/>
      <c r="AX1" s="68"/>
      <c r="AY1" s="20"/>
      <c r="AZ1" s="68"/>
      <c r="BB1" s="21"/>
      <c r="BD1" s="20"/>
      <c r="BE1" s="21"/>
      <c r="BH1" s="68"/>
      <c r="BM1" s="68"/>
      <c r="BN1" s="68"/>
      <c r="BO1" s="68"/>
      <c r="BP1" s="21"/>
      <c r="BQ1" s="21"/>
    </row>
    <row r="2" spans="1:72" s="11" customFormat="1" ht="15" customHeight="1" thickBot="1">
      <c r="A2" s="47" t="s">
        <v>40</v>
      </c>
      <c r="B2" s="52" t="s">
        <v>48</v>
      </c>
      <c r="C2" s="52" t="s">
        <v>799</v>
      </c>
      <c r="D2" s="52" t="s">
        <v>257</v>
      </c>
      <c r="E2" s="52" t="s">
        <v>664</v>
      </c>
      <c r="F2" s="52" t="s">
        <v>486</v>
      </c>
      <c r="G2" s="52" t="s">
        <v>258</v>
      </c>
      <c r="H2" s="52" t="s">
        <v>259</v>
      </c>
      <c r="I2" s="52" t="s">
        <v>260</v>
      </c>
      <c r="J2" s="51" t="s">
        <v>795</v>
      </c>
      <c r="K2" s="52" t="s">
        <v>261</v>
      </c>
      <c r="L2" s="52" t="s">
        <v>475</v>
      </c>
      <c r="M2" s="52" t="s">
        <v>262</v>
      </c>
      <c r="N2" s="52" t="s">
        <v>263</v>
      </c>
      <c r="O2" s="52" t="s">
        <v>264</v>
      </c>
      <c r="P2" s="52" t="s">
        <v>265</v>
      </c>
      <c r="Q2" s="165" t="s">
        <v>796</v>
      </c>
      <c r="R2" s="52" t="s">
        <v>266</v>
      </c>
      <c r="S2" s="52" t="s">
        <v>267</v>
      </c>
      <c r="T2" s="52" t="s">
        <v>268</v>
      </c>
      <c r="U2" s="52" t="s">
        <v>269</v>
      </c>
      <c r="V2" s="52" t="s">
        <v>665</v>
      </c>
      <c r="W2" s="52" t="s">
        <v>476</v>
      </c>
      <c r="X2" s="52" t="s">
        <v>270</v>
      </c>
      <c r="Y2" s="52" t="s">
        <v>271</v>
      </c>
      <c r="Z2" s="52" t="s">
        <v>272</v>
      </c>
      <c r="AA2" s="52" t="s">
        <v>273</v>
      </c>
      <c r="AB2" s="52" t="s">
        <v>666</v>
      </c>
      <c r="AC2" s="52" t="s">
        <v>477</v>
      </c>
      <c r="AD2" s="52" t="s">
        <v>274</v>
      </c>
      <c r="AE2" s="52" t="s">
        <v>275</v>
      </c>
      <c r="AF2" s="52" t="s">
        <v>276</v>
      </c>
      <c r="AG2" s="52" t="s">
        <v>488</v>
      </c>
      <c r="AH2" s="52" t="s">
        <v>277</v>
      </c>
      <c r="AI2" s="52" t="s">
        <v>479</v>
      </c>
      <c r="AJ2" s="52" t="s">
        <v>278</v>
      </c>
      <c r="AK2" s="52" t="s">
        <v>667</v>
      </c>
      <c r="AL2" s="52" t="s">
        <v>478</v>
      </c>
      <c r="AM2" s="52" t="s">
        <v>279</v>
      </c>
      <c r="AN2" s="52" t="s">
        <v>280</v>
      </c>
      <c r="AO2" s="52" t="s">
        <v>281</v>
      </c>
      <c r="AP2" s="52" t="s">
        <v>668</v>
      </c>
      <c r="AQ2" s="52" t="s">
        <v>481</v>
      </c>
      <c r="AR2" s="52" t="s">
        <v>282</v>
      </c>
      <c r="AS2" s="52" t="s">
        <v>283</v>
      </c>
      <c r="AT2" s="165" t="s">
        <v>797</v>
      </c>
      <c r="AU2" s="52" t="s">
        <v>284</v>
      </c>
      <c r="AV2" s="52" t="s">
        <v>285</v>
      </c>
      <c r="AW2" s="52" t="s">
        <v>286</v>
      </c>
      <c r="AX2" s="52" t="s">
        <v>287</v>
      </c>
      <c r="AY2" s="52" t="s">
        <v>288</v>
      </c>
      <c r="AZ2" s="52" t="s">
        <v>289</v>
      </c>
      <c r="BA2" s="52" t="s">
        <v>290</v>
      </c>
      <c r="BB2" s="52" t="s">
        <v>291</v>
      </c>
      <c r="BC2" s="52" t="s">
        <v>669</v>
      </c>
      <c r="BD2" s="52" t="s">
        <v>487</v>
      </c>
      <c r="BE2" s="52" t="s">
        <v>500</v>
      </c>
      <c r="BF2" s="52" t="s">
        <v>293</v>
      </c>
      <c r="BG2" s="52" t="s">
        <v>294</v>
      </c>
      <c r="BH2" s="52" t="s">
        <v>295</v>
      </c>
      <c r="BI2" s="52" t="s">
        <v>296</v>
      </c>
      <c r="BJ2" s="52" t="s">
        <v>297</v>
      </c>
      <c r="BK2" s="52" t="s">
        <v>298</v>
      </c>
    </row>
    <row r="3" spans="1:72" s="87" customFormat="1" ht="15" customHeight="1">
      <c r="A3" s="270" t="s">
        <v>489</v>
      </c>
      <c r="B3" s="270"/>
      <c r="C3" s="270"/>
      <c r="D3" s="176">
        <v>3.7881175924111568E-2</v>
      </c>
      <c r="E3" s="103" t="s">
        <v>179</v>
      </c>
      <c r="F3" s="177">
        <v>6.2592468366426708</v>
      </c>
      <c r="G3" s="177">
        <v>1.0079544618893816</v>
      </c>
      <c r="H3" s="178">
        <v>472.58552290454372</v>
      </c>
      <c r="I3" s="177">
        <v>0.91452178580052201</v>
      </c>
      <c r="J3" s="176">
        <v>5.3999999999999999E-2</v>
      </c>
      <c r="K3" s="103" t="s">
        <v>179</v>
      </c>
      <c r="L3" s="177">
        <v>2.4026316443854165</v>
      </c>
      <c r="M3" s="176">
        <v>5.8612927269054475E-2</v>
      </c>
      <c r="N3" s="179">
        <v>36.402483585623074</v>
      </c>
      <c r="O3" s="177">
        <v>9.830734960274512</v>
      </c>
      <c r="P3" s="179">
        <v>45.673641296296289</v>
      </c>
      <c r="Q3" s="177">
        <v>0.64</v>
      </c>
      <c r="R3" s="179">
        <v>23.075612224521457</v>
      </c>
      <c r="S3" s="177">
        <v>2.0268928291155155</v>
      </c>
      <c r="T3" s="177">
        <v>1.1341267469353655</v>
      </c>
      <c r="U3" s="177">
        <v>0.89312118806107488</v>
      </c>
      <c r="V3" s="103" t="s">
        <v>179</v>
      </c>
      <c r="W3" s="177">
        <v>2.614421978722222</v>
      </c>
      <c r="X3" s="179">
        <v>13.956137215663242</v>
      </c>
      <c r="Y3" s="177">
        <v>2.6632950842195267</v>
      </c>
      <c r="Z3" s="177">
        <v>1.8233971837174821</v>
      </c>
      <c r="AA3" s="177">
        <v>0.3937608913873325</v>
      </c>
      <c r="AB3" s="103" t="s">
        <v>179</v>
      </c>
      <c r="AC3" s="177">
        <v>1.1852715479379607</v>
      </c>
      <c r="AD3" s="179">
        <v>18.929226411596073</v>
      </c>
      <c r="AE3" s="179">
        <v>10.403223310914035</v>
      </c>
      <c r="AF3" s="103" t="s">
        <v>179</v>
      </c>
      <c r="AG3" s="176">
        <v>0.94301697702736298</v>
      </c>
      <c r="AH3" s="103" t="s">
        <v>179</v>
      </c>
      <c r="AI3" s="176">
        <v>4.885041373288021E-2</v>
      </c>
      <c r="AJ3" s="177">
        <v>0.77294951084185393</v>
      </c>
      <c r="AK3" s="103" t="s">
        <v>179</v>
      </c>
      <c r="AL3" s="177">
        <v>2.6118755784768513</v>
      </c>
      <c r="AM3" s="177">
        <v>4.5649223923232105</v>
      </c>
      <c r="AN3" s="179">
        <v>18.50987972934352</v>
      </c>
      <c r="AO3" s="179">
        <v>26.800011511337068</v>
      </c>
      <c r="AP3" s="103" t="s">
        <v>179</v>
      </c>
      <c r="AQ3" s="176">
        <v>5.4276268245614052E-2</v>
      </c>
      <c r="AR3" s="177">
        <v>7.0162975801999563</v>
      </c>
      <c r="AS3" s="177">
        <v>4.840994389265739</v>
      </c>
      <c r="AT3" s="179">
        <v>33.5</v>
      </c>
      <c r="AU3" s="176" t="s">
        <v>384</v>
      </c>
      <c r="AV3" s="177">
        <v>8.7515755294859154</v>
      </c>
      <c r="AW3" s="177">
        <v>3.3230394984802505</v>
      </c>
      <c r="AX3" s="177">
        <v>0.77766408950133636</v>
      </c>
      <c r="AY3" s="178">
        <v>407.55599197385118</v>
      </c>
      <c r="AZ3" s="177">
        <v>0.26874652764376677</v>
      </c>
      <c r="BA3" s="177">
        <v>0.36044817395176648</v>
      </c>
      <c r="BB3" s="177">
        <v>3.2617848186075182</v>
      </c>
      <c r="BC3" s="103" t="s">
        <v>179</v>
      </c>
      <c r="BD3" s="176">
        <v>0.20749480129392822</v>
      </c>
      <c r="BE3" s="177">
        <v>0.69968231261462366</v>
      </c>
      <c r="BF3" s="178">
        <v>56.674919754896443</v>
      </c>
      <c r="BG3" s="177">
        <v>0.21247961570272095</v>
      </c>
      <c r="BH3" s="179">
        <v>10.485837734525418</v>
      </c>
      <c r="BI3" s="177">
        <v>1.0053910326094275</v>
      </c>
      <c r="BJ3" s="179">
        <v>35.51049009803922</v>
      </c>
      <c r="BK3" s="178">
        <v>61.327786349811227</v>
      </c>
    </row>
    <row r="4" spans="1:72" s="11" customFormat="1" ht="15" customHeight="1">
      <c r="A4" s="53" t="s">
        <v>242</v>
      </c>
      <c r="B4" s="53" t="s">
        <v>243</v>
      </c>
      <c r="C4" s="53">
        <v>2023</v>
      </c>
      <c r="D4" s="53">
        <v>1.4</v>
      </c>
      <c r="E4" s="53">
        <v>12.8</v>
      </c>
      <c r="F4" s="22">
        <f>(E4*0.529261188101333)</f>
        <v>6.7745432076970635</v>
      </c>
      <c r="G4" s="53" t="s">
        <v>184</v>
      </c>
      <c r="H4" s="53">
        <v>497</v>
      </c>
      <c r="I4" s="53">
        <v>1</v>
      </c>
      <c r="J4" s="53" t="s">
        <v>806</v>
      </c>
      <c r="K4" s="53">
        <v>3.61</v>
      </c>
      <c r="L4" s="22">
        <f>(K4*0.714695864614726)</f>
        <v>2.5800520712591606</v>
      </c>
      <c r="M4" s="53">
        <v>1</v>
      </c>
      <c r="N4" s="53">
        <v>33</v>
      </c>
      <c r="O4" s="53">
        <v>11</v>
      </c>
      <c r="P4" s="53">
        <v>58</v>
      </c>
      <c r="Q4" s="53" t="s">
        <v>806</v>
      </c>
      <c r="R4" s="53">
        <v>24</v>
      </c>
      <c r="S4" s="53">
        <v>2</v>
      </c>
      <c r="T4" s="53">
        <v>0.7</v>
      </c>
      <c r="U4" s="53">
        <v>1</v>
      </c>
      <c r="V4" s="53">
        <v>3.77</v>
      </c>
      <c r="W4" s="22">
        <f>(V4*0.699430761427042)</f>
        <v>2.6368539705799483</v>
      </c>
      <c r="X4" s="53">
        <v>10</v>
      </c>
      <c r="Y4" s="53">
        <v>2</v>
      </c>
      <c r="Z4" s="53">
        <v>2</v>
      </c>
      <c r="AA4" s="53" t="s">
        <v>184</v>
      </c>
      <c r="AB4" s="53">
        <v>1.56</v>
      </c>
      <c r="AC4" s="22">
        <f>(AB4*0.830150220287701)</f>
        <v>1.2950343436488136</v>
      </c>
      <c r="AD4" s="53">
        <v>18</v>
      </c>
      <c r="AE4" s="53">
        <v>12</v>
      </c>
      <c r="AF4" s="53">
        <v>1.7</v>
      </c>
      <c r="AG4" s="22">
        <f>(AF4*0.603041881699087)</f>
        <v>1.025171198888448</v>
      </c>
      <c r="AH4" s="53">
        <v>0.06</v>
      </c>
      <c r="AI4" s="93">
        <f>(AH4*0.774461846427111)</f>
        <v>4.6467710785626656E-2</v>
      </c>
      <c r="AJ4" s="53">
        <v>2</v>
      </c>
      <c r="AK4" s="53">
        <v>3.49</v>
      </c>
      <c r="AL4" s="22">
        <f>(AK4*0.741864179802836)</f>
        <v>2.589105987511898</v>
      </c>
      <c r="AM4" s="53">
        <v>4</v>
      </c>
      <c r="AN4" s="53">
        <v>20</v>
      </c>
      <c r="AO4" s="53">
        <v>31</v>
      </c>
      <c r="AP4" s="53">
        <v>0.14000000000000001</v>
      </c>
      <c r="AQ4" s="22">
        <f>(AP4*0.436428707298)</f>
        <v>6.1100019021720006E-2</v>
      </c>
      <c r="AR4" s="53">
        <v>14</v>
      </c>
      <c r="AS4" s="53">
        <v>4</v>
      </c>
      <c r="AT4" s="53" t="s">
        <v>806</v>
      </c>
      <c r="AU4" s="53">
        <v>67</v>
      </c>
      <c r="AV4" s="53">
        <v>8</v>
      </c>
      <c r="AW4" s="53">
        <v>2</v>
      </c>
      <c r="AX4" s="53">
        <v>9</v>
      </c>
      <c r="AY4" s="53">
        <v>405</v>
      </c>
      <c r="AZ4" s="53" t="s">
        <v>184</v>
      </c>
      <c r="BA4" s="53" t="s">
        <v>184</v>
      </c>
      <c r="BB4" s="53">
        <v>2</v>
      </c>
      <c r="BC4" s="53">
        <v>0.36</v>
      </c>
      <c r="BD4" s="93">
        <f>(BC4*0.599348901270895)</f>
        <v>0.21576560445752219</v>
      </c>
      <c r="BE4" s="53" t="s">
        <v>299</v>
      </c>
      <c r="BF4" s="53">
        <v>62</v>
      </c>
      <c r="BG4" s="53" t="s">
        <v>184</v>
      </c>
      <c r="BH4" s="53">
        <v>11</v>
      </c>
      <c r="BI4" s="53">
        <v>1.2</v>
      </c>
      <c r="BJ4" s="53">
        <v>45</v>
      </c>
      <c r="BK4" s="53">
        <v>79</v>
      </c>
    </row>
    <row r="5" spans="1:72" s="11" customFormat="1" ht="15" customHeight="1">
      <c r="A5" s="53" t="s">
        <v>245</v>
      </c>
      <c r="B5" s="53" t="s">
        <v>243</v>
      </c>
      <c r="C5" s="53">
        <v>2023</v>
      </c>
      <c r="D5" s="53">
        <v>1.8</v>
      </c>
      <c r="E5" s="53">
        <v>12.8</v>
      </c>
      <c r="F5" s="22">
        <f>(E5*0.529261188101333)</f>
        <v>6.7745432076970635</v>
      </c>
      <c r="G5" s="53">
        <v>11</v>
      </c>
      <c r="H5" s="53">
        <v>503</v>
      </c>
      <c r="I5" s="53">
        <v>1</v>
      </c>
      <c r="J5" s="53" t="s">
        <v>806</v>
      </c>
      <c r="K5" s="53">
        <v>3.61</v>
      </c>
      <c r="L5" s="22">
        <f>(K5*0.714695864614726)</f>
        <v>2.5800520712591606</v>
      </c>
      <c r="M5" s="53">
        <v>1</v>
      </c>
      <c r="N5" s="53">
        <v>34</v>
      </c>
      <c r="O5" s="53">
        <v>12</v>
      </c>
      <c r="P5" s="53">
        <v>57</v>
      </c>
      <c r="Q5" s="53" t="s">
        <v>806</v>
      </c>
      <c r="R5" s="53">
        <v>24</v>
      </c>
      <c r="S5" s="53">
        <v>2</v>
      </c>
      <c r="T5" s="53">
        <v>0.9</v>
      </c>
      <c r="U5" s="53">
        <v>1</v>
      </c>
      <c r="V5" s="53">
        <v>3.75</v>
      </c>
      <c r="W5" s="22">
        <f>(V5*0.699430761427042)</f>
        <v>2.6228653553514074</v>
      </c>
      <c r="X5" s="53">
        <v>10</v>
      </c>
      <c r="Y5" s="53">
        <v>2</v>
      </c>
      <c r="Z5" s="53">
        <v>2</v>
      </c>
      <c r="AA5" s="53" t="s">
        <v>184</v>
      </c>
      <c r="AB5" s="53">
        <v>1.53</v>
      </c>
      <c r="AC5" s="22">
        <f>(AB5*0.830150220287701)</f>
        <v>1.2701298370401826</v>
      </c>
      <c r="AD5" s="53">
        <v>19</v>
      </c>
      <c r="AE5" s="53">
        <v>11</v>
      </c>
      <c r="AF5" s="53">
        <v>1.68</v>
      </c>
      <c r="AG5" s="22">
        <f>(AF5*0.603041881699087)</f>
        <v>1.0131103612544661</v>
      </c>
      <c r="AH5" s="53">
        <v>0.06</v>
      </c>
      <c r="AI5" s="93">
        <f>(AH5*0.774461846427111)</f>
        <v>4.6467710785626656E-2</v>
      </c>
      <c r="AJ5" s="53">
        <v>2</v>
      </c>
      <c r="AK5" s="53">
        <v>3.51</v>
      </c>
      <c r="AL5" s="22">
        <f>(AK5*0.741864179802836)</f>
        <v>2.6039432711079544</v>
      </c>
      <c r="AM5" s="53">
        <v>4</v>
      </c>
      <c r="AN5" s="53">
        <v>21</v>
      </c>
      <c r="AO5" s="53">
        <v>32</v>
      </c>
      <c r="AP5" s="53">
        <v>0.13</v>
      </c>
      <c r="AQ5" s="22">
        <f>(AP5*0.436428707298)</f>
        <v>5.6735731948740001E-2</v>
      </c>
      <c r="AR5" s="53">
        <v>14</v>
      </c>
      <c r="AS5" s="53">
        <v>3</v>
      </c>
      <c r="AT5" s="53" t="s">
        <v>806</v>
      </c>
      <c r="AU5" s="53">
        <v>55</v>
      </c>
      <c r="AV5" s="53">
        <v>8</v>
      </c>
      <c r="AW5" s="53">
        <v>2</v>
      </c>
      <c r="AX5" s="53">
        <v>2</v>
      </c>
      <c r="AY5" s="53">
        <v>404</v>
      </c>
      <c r="AZ5" s="53" t="s">
        <v>184</v>
      </c>
      <c r="BA5" s="53" t="s">
        <v>184</v>
      </c>
      <c r="BB5" s="53">
        <v>2</v>
      </c>
      <c r="BC5" s="53">
        <v>0.36</v>
      </c>
      <c r="BD5" s="93">
        <f>(BC5*0.599348901270895)</f>
        <v>0.21576560445752219</v>
      </c>
      <c r="BE5" s="53" t="s">
        <v>299</v>
      </c>
      <c r="BF5" s="53">
        <v>64</v>
      </c>
      <c r="BG5" s="53" t="s">
        <v>184</v>
      </c>
      <c r="BH5" s="53">
        <v>11</v>
      </c>
      <c r="BI5" s="53">
        <v>1.2</v>
      </c>
      <c r="BJ5" s="53">
        <v>45</v>
      </c>
      <c r="BK5" s="53">
        <v>78</v>
      </c>
    </row>
    <row r="6" spans="1:72" s="11" customFormat="1" ht="15" customHeight="1">
      <c r="A6" s="15" t="s">
        <v>789</v>
      </c>
      <c r="B6" s="53" t="s">
        <v>243</v>
      </c>
      <c r="C6" s="53">
        <v>2024</v>
      </c>
      <c r="D6" s="15">
        <v>0.12</v>
      </c>
      <c r="E6" s="15">
        <v>12.2</v>
      </c>
      <c r="F6" s="22">
        <f t="shared" ref="F6:F7" si="0">(E6*0.529261188101333)</f>
        <v>6.4569864948362632</v>
      </c>
      <c r="G6" s="53" t="s">
        <v>806</v>
      </c>
      <c r="H6" s="15">
        <v>456</v>
      </c>
      <c r="I6" s="15">
        <v>0.9</v>
      </c>
      <c r="J6" s="15">
        <v>0.1</v>
      </c>
      <c r="K6" s="15">
        <v>3.37</v>
      </c>
      <c r="L6" s="15"/>
      <c r="M6" s="15">
        <v>0.1</v>
      </c>
      <c r="N6" s="15">
        <v>37</v>
      </c>
      <c r="O6" s="15">
        <v>10.1</v>
      </c>
      <c r="P6" s="15">
        <v>47</v>
      </c>
      <c r="Q6" s="15">
        <v>0.6</v>
      </c>
      <c r="R6" s="15">
        <v>24.7</v>
      </c>
      <c r="S6" s="15">
        <v>1.95</v>
      </c>
      <c r="T6" s="15">
        <v>0.99</v>
      </c>
      <c r="U6" s="15">
        <v>0.93</v>
      </c>
      <c r="V6" s="15">
        <v>3.86</v>
      </c>
      <c r="W6" s="22">
        <f>(V6*0.699430761427042)</f>
        <v>2.6998027391083821</v>
      </c>
      <c r="X6" s="15">
        <v>13.5</v>
      </c>
      <c r="Y6" s="15">
        <v>2.4</v>
      </c>
      <c r="Z6" s="15">
        <v>1.8</v>
      </c>
      <c r="AA6" s="15">
        <v>0.32</v>
      </c>
      <c r="AB6" s="15">
        <v>1.43</v>
      </c>
      <c r="AC6" s="22">
        <f>(AB6*0.830150220287701)</f>
        <v>1.1871148150114124</v>
      </c>
      <c r="AD6" s="15">
        <v>20</v>
      </c>
      <c r="AE6" s="15">
        <v>11</v>
      </c>
      <c r="AF6" s="15">
        <v>1.63</v>
      </c>
      <c r="AG6" s="22">
        <f>(AF6*0.603041881699087)</f>
        <v>0.98295826716951173</v>
      </c>
      <c r="AH6" s="15">
        <v>6.2E-2</v>
      </c>
      <c r="AI6" s="93">
        <f t="shared" ref="AI6:AI7" si="1">(AH6*0.774461846427111)</f>
        <v>4.8016634478480882E-2</v>
      </c>
      <c r="AJ6" s="15">
        <v>0.76</v>
      </c>
      <c r="AK6" s="15">
        <v>3.55</v>
      </c>
      <c r="AL6" s="22">
        <f>(AK6*0.741864179802836)</f>
        <v>2.6336178383000677</v>
      </c>
      <c r="AM6" s="15">
        <v>4.5</v>
      </c>
      <c r="AN6" s="15">
        <v>18.100000000000001</v>
      </c>
      <c r="AO6" s="15">
        <v>27.6</v>
      </c>
      <c r="AP6" s="15">
        <v>0.13400000000000001</v>
      </c>
      <c r="AQ6" s="22">
        <f>(AP6*0.436428707298)</f>
        <v>5.8481446777932003E-2</v>
      </c>
      <c r="AR6" s="15">
        <v>6.51</v>
      </c>
      <c r="AS6" s="15">
        <v>4.3</v>
      </c>
      <c r="AT6" s="15">
        <v>33</v>
      </c>
      <c r="AU6" s="15">
        <v>63</v>
      </c>
      <c r="AV6" s="15">
        <v>8.3000000000000007</v>
      </c>
      <c r="AW6" s="15">
        <v>2.9</v>
      </c>
      <c r="AX6" s="15">
        <v>0.92</v>
      </c>
      <c r="AY6" s="15">
        <v>407</v>
      </c>
      <c r="AZ6" s="15">
        <v>0.22</v>
      </c>
      <c r="BA6" s="15">
        <v>0.28999999999999998</v>
      </c>
      <c r="BB6" s="15">
        <v>3.28</v>
      </c>
      <c r="BC6" s="15">
        <v>0.375</v>
      </c>
      <c r="BD6" s="93">
        <f t="shared" ref="BD6:BD7" si="2">(BC6*0.599348901270895)</f>
        <v>0.22475583797658563</v>
      </c>
      <c r="BE6" s="15">
        <v>0.73</v>
      </c>
      <c r="BF6" s="15">
        <v>58.7</v>
      </c>
      <c r="BG6" s="15">
        <v>0.3</v>
      </c>
      <c r="BH6" s="15">
        <v>10</v>
      </c>
      <c r="BI6" s="15">
        <v>0.97</v>
      </c>
      <c r="BJ6" s="15">
        <v>36</v>
      </c>
      <c r="BK6" s="15">
        <v>92</v>
      </c>
      <c r="BL6" s="53"/>
      <c r="BM6" s="93"/>
      <c r="BN6" s="53"/>
      <c r="BO6" s="53"/>
      <c r="BP6" s="53"/>
      <c r="BQ6" s="53"/>
      <c r="BR6" s="53"/>
      <c r="BS6" s="53"/>
      <c r="BT6" s="53"/>
    </row>
    <row r="7" spans="1:72" s="11" customFormat="1" ht="15" customHeight="1">
      <c r="A7" s="55" t="s">
        <v>791</v>
      </c>
      <c r="B7" s="78" t="s">
        <v>243</v>
      </c>
      <c r="C7" s="78">
        <v>2024</v>
      </c>
      <c r="D7" s="55">
        <v>0.11</v>
      </c>
      <c r="E7" s="55">
        <v>12.2</v>
      </c>
      <c r="F7" s="27">
        <f t="shared" si="0"/>
        <v>6.4569864948362632</v>
      </c>
      <c r="G7" s="78" t="s">
        <v>806</v>
      </c>
      <c r="H7" s="55">
        <v>460</v>
      </c>
      <c r="I7" s="55">
        <v>0.8</v>
      </c>
      <c r="J7" s="55">
        <v>0.1</v>
      </c>
      <c r="K7" s="55">
        <v>3.39</v>
      </c>
      <c r="L7" s="55"/>
      <c r="M7" s="55">
        <v>0.1</v>
      </c>
      <c r="N7" s="55">
        <v>36</v>
      </c>
      <c r="O7" s="55">
        <v>9.83</v>
      </c>
      <c r="P7" s="55">
        <v>46</v>
      </c>
      <c r="Q7" s="55">
        <v>0.6</v>
      </c>
      <c r="R7" s="55">
        <v>24.1</v>
      </c>
      <c r="S7" s="55">
        <v>1.97</v>
      </c>
      <c r="T7" s="55">
        <v>1</v>
      </c>
      <c r="U7" s="55">
        <v>0.92</v>
      </c>
      <c r="V7" s="55">
        <v>3.78</v>
      </c>
      <c r="W7" s="27">
        <f>(V7*0.699430761427042)</f>
        <v>2.6438482781942185</v>
      </c>
      <c r="X7" s="55">
        <v>14.1</v>
      </c>
      <c r="Y7" s="55">
        <v>2.4</v>
      </c>
      <c r="Z7" s="55">
        <v>2.1</v>
      </c>
      <c r="AA7" s="55">
        <v>0.32</v>
      </c>
      <c r="AB7" s="55">
        <v>1.45</v>
      </c>
      <c r="AC7" s="27">
        <f>(AB7*0.830150220287701)</f>
        <v>1.2037178194171665</v>
      </c>
      <c r="AD7" s="55">
        <v>20</v>
      </c>
      <c r="AE7" s="55">
        <v>11</v>
      </c>
      <c r="AF7" s="55">
        <v>1.61</v>
      </c>
      <c r="AG7" s="27">
        <f>(AF7*0.603041881699087)</f>
        <v>0.97089742953553015</v>
      </c>
      <c r="AH7" s="55">
        <v>6.0999999999999999E-2</v>
      </c>
      <c r="AI7" s="94">
        <f t="shared" si="1"/>
        <v>4.7242172632053769E-2</v>
      </c>
      <c r="AJ7" s="55">
        <v>0.8</v>
      </c>
      <c r="AK7" s="55">
        <v>3.44</v>
      </c>
      <c r="AL7" s="27">
        <f>(AK7*0.741864179802836)</f>
        <v>2.5520127785217559</v>
      </c>
      <c r="AM7" s="55">
        <v>4.8</v>
      </c>
      <c r="AN7" s="55">
        <v>18</v>
      </c>
      <c r="AO7" s="55">
        <v>27</v>
      </c>
      <c r="AP7" s="55">
        <v>0.13</v>
      </c>
      <c r="AQ7" s="27">
        <f>(AP7*0.436428707298)</f>
        <v>5.6735731948740001E-2</v>
      </c>
      <c r="AR7" s="55">
        <v>6.45</v>
      </c>
      <c r="AS7" s="55">
        <v>4.4000000000000004</v>
      </c>
      <c r="AT7" s="55">
        <v>32.700000000000003</v>
      </c>
      <c r="AU7" s="55">
        <v>79</v>
      </c>
      <c r="AV7" s="55">
        <v>8.1999999999999993</v>
      </c>
      <c r="AW7" s="55">
        <v>2.9</v>
      </c>
      <c r="AX7" s="55">
        <v>0.93</v>
      </c>
      <c r="AY7" s="55">
        <v>408</v>
      </c>
      <c r="AZ7" s="55">
        <v>0.21</v>
      </c>
      <c r="BA7" s="55">
        <v>0.28999999999999998</v>
      </c>
      <c r="BB7" s="55">
        <v>3.28</v>
      </c>
      <c r="BC7" s="55">
        <v>0.373</v>
      </c>
      <c r="BD7" s="94">
        <f t="shared" si="2"/>
        <v>0.22355714017404385</v>
      </c>
      <c r="BE7" s="55">
        <v>0.76</v>
      </c>
      <c r="BF7" s="55">
        <v>59.1</v>
      </c>
      <c r="BG7" s="55">
        <v>0.3</v>
      </c>
      <c r="BH7" s="55">
        <v>10.3</v>
      </c>
      <c r="BI7" s="55">
        <v>0.96</v>
      </c>
      <c r="BJ7" s="55">
        <v>36</v>
      </c>
      <c r="BK7" s="55">
        <v>91</v>
      </c>
      <c r="BL7" s="53"/>
      <c r="BM7" s="93"/>
      <c r="BN7" s="53"/>
      <c r="BO7" s="53"/>
      <c r="BP7" s="53"/>
      <c r="BQ7" s="53"/>
      <c r="BR7" s="53"/>
      <c r="BS7" s="53"/>
      <c r="BT7" s="53"/>
    </row>
    <row r="8" spans="1:72" s="11" customFormat="1" ht="15" customHeight="1">
      <c r="A8" s="136"/>
      <c r="C8" s="11" t="s">
        <v>377</v>
      </c>
      <c r="D8" s="20">
        <f>AVERAGE(D4:D7)</f>
        <v>0.85750000000000004</v>
      </c>
      <c r="E8" s="105" t="s">
        <v>179</v>
      </c>
      <c r="F8" s="20">
        <f>AVERAGE(F4:F7)</f>
        <v>6.6157648512666629</v>
      </c>
      <c r="G8" s="105" t="s">
        <v>179</v>
      </c>
      <c r="H8" s="20">
        <f t="shared" ref="H8:I8" si="3">AVERAGE(H4:H7)</f>
        <v>479</v>
      </c>
      <c r="I8" s="20">
        <f t="shared" si="3"/>
        <v>0.92500000000000004</v>
      </c>
      <c r="J8" s="105" t="s">
        <v>179</v>
      </c>
      <c r="K8" s="105" t="s">
        <v>179</v>
      </c>
      <c r="L8" s="20">
        <f t="shared" ref="L8:M8" si="4">AVERAGE(L4:L7)</f>
        <v>2.5800520712591606</v>
      </c>
      <c r="M8" s="20">
        <f t="shared" si="4"/>
        <v>0.55000000000000004</v>
      </c>
      <c r="N8" s="20">
        <f t="shared" ref="N8" si="5">AVERAGE(N4:N7)</f>
        <v>35</v>
      </c>
      <c r="O8" s="20">
        <f t="shared" ref="O8" si="6">AVERAGE(O4:O7)</f>
        <v>10.7325</v>
      </c>
      <c r="P8" s="20">
        <f t="shared" ref="P8:R8" si="7">AVERAGE(P4:P7)</f>
        <v>52</v>
      </c>
      <c r="Q8" s="20">
        <f t="shared" ref="Q8" si="8">AVERAGE(Q4:Q7)</f>
        <v>0.6</v>
      </c>
      <c r="R8" s="20">
        <f t="shared" si="7"/>
        <v>24.200000000000003</v>
      </c>
      <c r="S8" s="20">
        <f t="shared" ref="S8" si="9">AVERAGE(S4:S7)</f>
        <v>1.98</v>
      </c>
      <c r="T8" s="20">
        <f t="shared" ref="T8" si="10">AVERAGE(T4:T7)</f>
        <v>0.89749999999999996</v>
      </c>
      <c r="U8" s="20">
        <f t="shared" ref="U8" si="11">AVERAGE(U4:U7)</f>
        <v>0.96250000000000002</v>
      </c>
      <c r="V8" s="105" t="s">
        <v>179</v>
      </c>
      <c r="W8" s="20">
        <f t="shared" ref="W8" si="12">AVERAGE(W4:W7)</f>
        <v>2.6508425858084887</v>
      </c>
      <c r="X8" s="20">
        <f t="shared" ref="X8" si="13">AVERAGE(X4:X7)</f>
        <v>11.9</v>
      </c>
      <c r="Y8" s="20">
        <f t="shared" ref="Y8" si="14">AVERAGE(Y4:Y7)</f>
        <v>2.2000000000000002</v>
      </c>
      <c r="Z8" s="20">
        <f t="shared" ref="Z8" si="15">AVERAGE(Z4:Z7)</f>
        <v>1.9750000000000001</v>
      </c>
      <c r="AA8" s="105" t="s">
        <v>179</v>
      </c>
      <c r="AB8" s="105" t="s">
        <v>179</v>
      </c>
      <c r="AC8" s="20">
        <f t="shared" ref="AC8" si="16">AVERAGE(AC4:AC7)</f>
        <v>1.2389992037793938</v>
      </c>
      <c r="AD8" s="20">
        <f t="shared" ref="AD8" si="17">AVERAGE(AD4:AD7)</f>
        <v>19.25</v>
      </c>
      <c r="AE8" s="20">
        <f t="shared" ref="AE8:AL8" si="18">AVERAGE(AE4:AE7)</f>
        <v>11.25</v>
      </c>
      <c r="AF8" s="105" t="s">
        <v>179</v>
      </c>
      <c r="AG8" s="20">
        <f t="shared" si="18"/>
        <v>0.99803431421198896</v>
      </c>
      <c r="AH8" s="105" t="s">
        <v>179</v>
      </c>
      <c r="AI8" s="20">
        <f t="shared" si="18"/>
        <v>4.7048557170446995E-2</v>
      </c>
      <c r="AJ8" s="20">
        <f t="shared" si="18"/>
        <v>1.39</v>
      </c>
      <c r="AK8" s="105" t="s">
        <v>179</v>
      </c>
      <c r="AL8" s="20">
        <f t="shared" si="18"/>
        <v>2.5946699688604191</v>
      </c>
      <c r="AM8" s="20">
        <f t="shared" ref="AM8" si="19">AVERAGE(AM4:AM7)</f>
        <v>4.3250000000000002</v>
      </c>
      <c r="AN8" s="20">
        <f t="shared" ref="AN8" si="20">AVERAGE(AN4:AN7)</f>
        <v>19.274999999999999</v>
      </c>
      <c r="AO8" s="20">
        <f t="shared" ref="AO8" si="21">AVERAGE(AO4:AO7)</f>
        <v>29.4</v>
      </c>
      <c r="AP8" s="105" t="s">
        <v>179</v>
      </c>
      <c r="AQ8" s="20">
        <f t="shared" ref="AQ8" si="22">AVERAGE(AQ4:AQ7)</f>
        <v>5.8263232424282996E-2</v>
      </c>
      <c r="AR8" s="20">
        <f t="shared" ref="AR8" si="23">AVERAGE(AR4:AR7)</f>
        <v>10.24</v>
      </c>
      <c r="AS8" s="20">
        <f t="shared" ref="AS8:AV8" si="24">AVERAGE(AS4:AS7)</f>
        <v>3.9250000000000003</v>
      </c>
      <c r="AT8" s="20">
        <f t="shared" ref="AT8" si="25">AVERAGE(AT4:AT7)</f>
        <v>32.85</v>
      </c>
      <c r="AU8" s="105" t="s">
        <v>179</v>
      </c>
      <c r="AV8" s="20">
        <f t="shared" si="24"/>
        <v>8.125</v>
      </c>
      <c r="AW8" s="20">
        <f t="shared" ref="AW8" si="26">AVERAGE(AW4:AW7)</f>
        <v>2.4500000000000002</v>
      </c>
      <c r="AX8" s="20">
        <f t="shared" ref="AX8" si="27">AVERAGE(AX4:AX7)</f>
        <v>3.2124999999999999</v>
      </c>
      <c r="AY8" s="20">
        <f t="shared" ref="AY8" si="28">AVERAGE(AY4:AY7)</f>
        <v>406</v>
      </c>
      <c r="AZ8" s="105" t="s">
        <v>179</v>
      </c>
      <c r="BA8" s="105" t="s">
        <v>179</v>
      </c>
      <c r="BB8" s="20">
        <f t="shared" ref="BB8:BH8" si="29">AVERAGE(BB4:BB7)</f>
        <v>2.6399999999999997</v>
      </c>
      <c r="BC8" s="105" t="s">
        <v>179</v>
      </c>
      <c r="BD8" s="20">
        <f t="shared" si="29"/>
        <v>0.21996104676641845</v>
      </c>
      <c r="BE8" s="20">
        <f>AVERAGE(BE6:BE7)</f>
        <v>0.745</v>
      </c>
      <c r="BF8" s="20">
        <f t="shared" si="29"/>
        <v>60.949999999999996</v>
      </c>
      <c r="BG8" s="105" t="s">
        <v>179</v>
      </c>
      <c r="BH8" s="20">
        <f t="shared" si="29"/>
        <v>10.574999999999999</v>
      </c>
      <c r="BI8" s="20">
        <f t="shared" ref="BI8" si="30">AVERAGE(BI4:BI7)</f>
        <v>1.0825</v>
      </c>
      <c r="BJ8" s="20">
        <f t="shared" ref="BJ8" si="31">AVERAGE(BJ4:BJ7)</f>
        <v>40.5</v>
      </c>
      <c r="BK8" s="20">
        <f t="shared" ref="BK8" si="32">AVERAGE(BK4:BK7)</f>
        <v>85</v>
      </c>
    </row>
    <row r="9" spans="1:72" s="11" customFormat="1" ht="15" customHeight="1">
      <c r="A9" s="136"/>
      <c r="C9" s="11" t="s">
        <v>676</v>
      </c>
      <c r="D9" s="20">
        <f>_xlfn.STDEV.S(D4:D7)</f>
        <v>0.872787679411971</v>
      </c>
      <c r="E9" s="105" t="s">
        <v>179</v>
      </c>
      <c r="F9" s="20">
        <f>_xlfn.STDEV.S(F4:F7)</f>
        <v>0.18334145365315579</v>
      </c>
      <c r="G9" s="105" t="s">
        <v>179</v>
      </c>
      <c r="H9" s="20">
        <f t="shared" ref="H9:I9" si="33">_xlfn.STDEV.S(H4:H7)</f>
        <v>24.426761280748348</v>
      </c>
      <c r="I9" s="20">
        <f t="shared" si="33"/>
        <v>9.5742710775633788E-2</v>
      </c>
      <c r="J9" s="105" t="s">
        <v>179</v>
      </c>
      <c r="K9" s="105" t="s">
        <v>179</v>
      </c>
      <c r="L9" s="20">
        <f t="shared" ref="L9:M9" si="34">_xlfn.STDEV.S(L4:L7)</f>
        <v>0</v>
      </c>
      <c r="M9" s="20">
        <f t="shared" si="34"/>
        <v>0.51961524227066302</v>
      </c>
      <c r="N9" s="20">
        <f t="shared" ref="N9:Q9" si="35">_xlfn.STDEV.S(N4:N7)</f>
        <v>1.8257418583505538</v>
      </c>
      <c r="O9" s="20">
        <f t="shared" si="35"/>
        <v>0.98194959137422133</v>
      </c>
      <c r="P9" s="20">
        <f t="shared" si="35"/>
        <v>6.3770421565696633</v>
      </c>
      <c r="Q9" s="20">
        <f t="shared" si="35"/>
        <v>0</v>
      </c>
      <c r="R9" s="20">
        <f t="shared" ref="R9:U9" si="36">_xlfn.STDEV.S(R4:R7)</f>
        <v>0.33665016461206876</v>
      </c>
      <c r="S9" s="20">
        <f t="shared" si="36"/>
        <v>2.4494897427831803E-2</v>
      </c>
      <c r="T9" s="20">
        <f t="shared" si="36"/>
        <v>0.1391342277562691</v>
      </c>
      <c r="U9" s="20">
        <f t="shared" si="36"/>
        <v>4.3493294502332941E-2</v>
      </c>
      <c r="V9" s="105" t="s">
        <v>179</v>
      </c>
      <c r="W9" s="20">
        <f t="shared" ref="W9:Z9" si="37">_xlfn.STDEV.S(W4:W7)</f>
        <v>3.3785715572378062E-2</v>
      </c>
      <c r="X9" s="20">
        <f t="shared" si="37"/>
        <v>2.2075627586397846</v>
      </c>
      <c r="Y9" s="20">
        <f t="shared" si="37"/>
        <v>0.23094010767585024</v>
      </c>
      <c r="Z9" s="20">
        <f t="shared" si="37"/>
        <v>0.12583057392117916</v>
      </c>
      <c r="AA9" s="105" t="s">
        <v>179</v>
      </c>
      <c r="AB9" s="105" t="s">
        <v>179</v>
      </c>
      <c r="AC9" s="20">
        <f t="shared" ref="AC9:AE9" si="38">_xlfn.STDEV.S(AC4:AC7)</f>
        <v>5.1787447345682233E-2</v>
      </c>
      <c r="AD9" s="20">
        <f t="shared" si="38"/>
        <v>0.9574271077563381</v>
      </c>
      <c r="AE9" s="20">
        <f t="shared" si="38"/>
        <v>0.5</v>
      </c>
      <c r="AF9" s="105" t="s">
        <v>179</v>
      </c>
      <c r="AG9" s="20">
        <f t="shared" ref="AG9:AI9" si="39">_xlfn.STDEV.S(AG4:AG7)</f>
        <v>2.5346895988403464E-2</v>
      </c>
      <c r="AH9" s="105" t="s">
        <v>179</v>
      </c>
      <c r="AI9" s="20">
        <f t="shared" si="39"/>
        <v>7.4149076569234409E-4</v>
      </c>
      <c r="AJ9" s="20">
        <f t="shared" ref="AJ9:AL9" si="40">_xlfn.STDEV.S(AJ4:AJ7)</f>
        <v>0.70455659815234195</v>
      </c>
      <c r="AK9" s="105" t="s">
        <v>179</v>
      </c>
      <c r="AL9" s="20">
        <f t="shared" si="40"/>
        <v>3.3928967193720509E-2</v>
      </c>
      <c r="AM9" s="20">
        <f t="shared" ref="AM9:AO9" si="41">_xlfn.STDEV.S(AM4:AM7)</f>
        <v>0.39475730941090031</v>
      </c>
      <c r="AN9" s="20">
        <f t="shared" si="41"/>
        <v>1.4728091073410245</v>
      </c>
      <c r="AO9" s="20">
        <f t="shared" si="41"/>
        <v>2.4711670657134182</v>
      </c>
      <c r="AP9" s="105" t="s">
        <v>179</v>
      </c>
      <c r="AQ9" s="20">
        <f t="shared" ref="AQ9:AT9" si="42">_xlfn.STDEV.S(AQ4:AQ7)</f>
        <v>2.0624816046941165E-3</v>
      </c>
      <c r="AR9" s="20">
        <f t="shared" si="42"/>
        <v>4.3417431215277258</v>
      </c>
      <c r="AS9" s="20">
        <f t="shared" si="42"/>
        <v>0.63966136874651236</v>
      </c>
      <c r="AT9" s="20">
        <f t="shared" si="42"/>
        <v>0.21213203435596223</v>
      </c>
      <c r="AU9" s="105" t="s">
        <v>179</v>
      </c>
      <c r="AV9" s="20">
        <f t="shared" ref="AV9:AY9" si="43">_xlfn.STDEV.S(AV4:AV7)</f>
        <v>0.15000000000000016</v>
      </c>
      <c r="AW9" s="20">
        <f t="shared" si="43"/>
        <v>0.51961524227066169</v>
      </c>
      <c r="AX9" s="20">
        <f t="shared" si="43"/>
        <v>3.8914725147858023</v>
      </c>
      <c r="AY9" s="20">
        <f t="shared" si="43"/>
        <v>1.8257418583505538</v>
      </c>
      <c r="AZ9" s="105" t="s">
        <v>179</v>
      </c>
      <c r="BA9" s="105" t="s">
        <v>179</v>
      </c>
      <c r="BB9" s="20">
        <f t="shared" ref="BB9" si="44">_xlfn.STDEV.S(BB4:BB7)</f>
        <v>0.73900834456272202</v>
      </c>
      <c r="BC9" s="105" t="s">
        <v>179</v>
      </c>
      <c r="BD9" s="20">
        <f t="shared" ref="BD9" si="45">_xlfn.STDEV.S(BD4:BD7)</f>
        <v>4.8691334917011315E-3</v>
      </c>
      <c r="BE9" s="20">
        <f>_xlfn.STDEV.S(BE6:BE7)</f>
        <v>2.1213203435596444E-2</v>
      </c>
      <c r="BF9" s="20">
        <f t="shared" ref="BF9:BH9" si="46">_xlfn.STDEV.S(BF4:BF7)</f>
        <v>2.5093159758521169</v>
      </c>
      <c r="BG9" s="105" t="s">
        <v>179</v>
      </c>
      <c r="BH9" s="20">
        <f t="shared" si="46"/>
        <v>0.50579969684978376</v>
      </c>
      <c r="BI9" s="20">
        <f t="shared" ref="BI9:BK9" si="47">_xlfn.STDEV.S(BI4:BI7)</f>
        <v>0.13573871960498224</v>
      </c>
      <c r="BJ9" s="20">
        <f t="shared" si="47"/>
        <v>5.196152422706632</v>
      </c>
      <c r="BK9" s="20">
        <f t="shared" si="47"/>
        <v>7.5277265270908096</v>
      </c>
    </row>
    <row r="10" spans="1:72" s="11" customFormat="1" ht="15" customHeight="1">
      <c r="A10" s="136"/>
      <c r="C10" s="26" t="s">
        <v>378</v>
      </c>
      <c r="D10" s="217">
        <f>100*(D9/D8)</f>
        <v>101.78281975649807</v>
      </c>
      <c r="E10" s="105" t="s">
        <v>179</v>
      </c>
      <c r="F10" s="20">
        <f>100*(F9/F8)</f>
        <v>2.7712812921102086</v>
      </c>
      <c r="G10" s="105" t="s">
        <v>179</v>
      </c>
      <c r="H10" s="20">
        <f t="shared" ref="H10:BH10" si="48">100*(H9/H8)</f>
        <v>5.0995326264610323</v>
      </c>
      <c r="I10" s="217">
        <f t="shared" si="48"/>
        <v>10.350563327095545</v>
      </c>
      <c r="J10" s="105" t="s">
        <v>179</v>
      </c>
      <c r="K10" s="105" t="s">
        <v>179</v>
      </c>
      <c r="L10" s="20">
        <f t="shared" si="48"/>
        <v>0</v>
      </c>
      <c r="M10" s="217">
        <f t="shared" si="48"/>
        <v>94.475498594665993</v>
      </c>
      <c r="N10" s="20">
        <f t="shared" si="48"/>
        <v>5.2164053095730107</v>
      </c>
      <c r="O10" s="20">
        <f t="shared" si="48"/>
        <v>9.1493090274793509</v>
      </c>
      <c r="P10" s="217">
        <f t="shared" si="48"/>
        <v>12.263542608787814</v>
      </c>
      <c r="Q10" s="20">
        <f t="shared" ref="Q10" si="49">100*(Q9/Q8)</f>
        <v>0</v>
      </c>
      <c r="R10" s="20">
        <f t="shared" si="48"/>
        <v>1.391116382694499</v>
      </c>
      <c r="S10" s="20">
        <f t="shared" si="48"/>
        <v>1.2371160317086769</v>
      </c>
      <c r="T10" s="217">
        <f t="shared" si="48"/>
        <v>15.502420919918563</v>
      </c>
      <c r="U10" s="20">
        <f t="shared" si="48"/>
        <v>4.5187838443982278</v>
      </c>
      <c r="V10" s="105" t="s">
        <v>179</v>
      </c>
      <c r="W10" s="20">
        <f t="shared" si="48"/>
        <v>1.2745274183104183</v>
      </c>
      <c r="X10" s="217">
        <f t="shared" si="48"/>
        <v>18.550947551594827</v>
      </c>
      <c r="Y10" s="217">
        <f t="shared" si="48"/>
        <v>10.497277621629555</v>
      </c>
      <c r="Z10" s="20">
        <f t="shared" si="48"/>
        <v>6.3711682998065395</v>
      </c>
      <c r="AA10" s="105" t="s">
        <v>179</v>
      </c>
      <c r="AB10" s="105" t="s">
        <v>179</v>
      </c>
      <c r="AC10" s="20">
        <f t="shared" si="48"/>
        <v>4.1797805186405181</v>
      </c>
      <c r="AD10" s="20">
        <f t="shared" si="48"/>
        <v>4.9736473130199386</v>
      </c>
      <c r="AE10" s="20">
        <f t="shared" si="48"/>
        <v>4.4444444444444446</v>
      </c>
      <c r="AF10" s="105" t="s">
        <v>179</v>
      </c>
      <c r="AG10" s="20">
        <f t="shared" si="48"/>
        <v>2.5396818152907334</v>
      </c>
      <c r="AH10" s="105" t="s">
        <v>179</v>
      </c>
      <c r="AI10" s="20">
        <f t="shared" si="48"/>
        <v>1.5760117000104372</v>
      </c>
      <c r="AJ10" s="217">
        <f t="shared" si="48"/>
        <v>50.687525046931079</v>
      </c>
      <c r="AK10" s="105" t="s">
        <v>179</v>
      </c>
      <c r="AL10" s="20">
        <f t="shared" si="48"/>
        <v>1.3076409563032843</v>
      </c>
      <c r="AM10" s="20">
        <f t="shared" si="48"/>
        <v>9.1273366337780413</v>
      </c>
      <c r="AN10" s="20">
        <f t="shared" si="48"/>
        <v>7.6410329823140053</v>
      </c>
      <c r="AO10" s="20">
        <f t="shared" si="48"/>
        <v>8.4053301554878175</v>
      </c>
      <c r="AP10" s="105" t="s">
        <v>179</v>
      </c>
      <c r="AQ10" s="20">
        <f t="shared" si="48"/>
        <v>3.5399367986910963</v>
      </c>
      <c r="AR10" s="217">
        <f t="shared" si="48"/>
        <v>42.399835171169201</v>
      </c>
      <c r="AS10" s="217">
        <f t="shared" si="48"/>
        <v>16.297104936216876</v>
      </c>
      <c r="AT10" s="20">
        <f t="shared" ref="AT10" si="50">100*(AT9/AT8)</f>
        <v>0.64575961752195499</v>
      </c>
      <c r="AU10" s="105" t="s">
        <v>179</v>
      </c>
      <c r="AV10" s="20">
        <f t="shared" si="48"/>
        <v>1.846153846153848</v>
      </c>
      <c r="AW10" s="217">
        <f t="shared" si="48"/>
        <v>21.208785398802515</v>
      </c>
      <c r="AX10" s="217">
        <f t="shared" si="48"/>
        <v>121.13533119955807</v>
      </c>
      <c r="AY10" s="20">
        <f t="shared" si="48"/>
        <v>0.44969011289422511</v>
      </c>
      <c r="AZ10" s="105" t="s">
        <v>179</v>
      </c>
      <c r="BA10" s="20" t="e">
        <f t="shared" si="48"/>
        <v>#VALUE!</v>
      </c>
      <c r="BB10" s="217">
        <f t="shared" si="48"/>
        <v>27.992740324345533</v>
      </c>
      <c r="BC10" s="105" t="s">
        <v>179</v>
      </c>
      <c r="BD10" s="20">
        <f t="shared" si="48"/>
        <v>2.2136344426801049</v>
      </c>
      <c r="BE10" s="20">
        <f t="shared" si="48"/>
        <v>2.8474098571270394</v>
      </c>
      <c r="BF10" s="20">
        <f t="shared" si="48"/>
        <v>4.1170073434817347</v>
      </c>
      <c r="BG10" s="105" t="s">
        <v>179</v>
      </c>
      <c r="BH10" s="20">
        <f t="shared" si="48"/>
        <v>4.7829758567355443</v>
      </c>
      <c r="BI10" s="217">
        <f t="shared" ref="BI10" si="51">100*(BI9/BI8)</f>
        <v>12.53937363556418</v>
      </c>
      <c r="BJ10" s="217">
        <f t="shared" ref="BJ10" si="52">100*(BJ9/BJ8)</f>
        <v>12.830005981991684</v>
      </c>
      <c r="BK10" s="20">
        <f t="shared" ref="BK10" si="53">100*(BK9/BK8)</f>
        <v>8.8561488554009529</v>
      </c>
    </row>
    <row r="11" spans="1:72" s="11" customFormat="1" ht="15" customHeight="1" thickBot="1">
      <c r="A11" s="137"/>
      <c r="C11" s="56" t="s">
        <v>379</v>
      </c>
      <c r="D11" s="218">
        <f>100*((D8-D3)/D3)</f>
        <v>2163.6572890922239</v>
      </c>
      <c r="E11" s="106" t="s">
        <v>179</v>
      </c>
      <c r="F11" s="64">
        <f>100*((F8-F3)/F3)</f>
        <v>5.6958612422324748</v>
      </c>
      <c r="G11" s="106" t="s">
        <v>179</v>
      </c>
      <c r="H11" s="64">
        <f t="shared" ref="H11:I11" si="54">100*((H8-H3)/H3)</f>
        <v>1.3573156147552832</v>
      </c>
      <c r="I11" s="64">
        <f t="shared" si="54"/>
        <v>1.1457588394469989</v>
      </c>
      <c r="J11" s="106" t="s">
        <v>179</v>
      </c>
      <c r="K11" s="106" t="s">
        <v>179</v>
      </c>
      <c r="L11" s="64">
        <f t="shared" ref="L11:M11" si="55">100*((L8-L3)/L3)</f>
        <v>7.384420632615428</v>
      </c>
      <c r="M11" s="218">
        <f t="shared" si="55"/>
        <v>838.35954903822096</v>
      </c>
      <c r="N11" s="64">
        <f t="shared" ref="N11:Q11" si="56">100*((N8-N3)/N3)</f>
        <v>-3.8527140114609533</v>
      </c>
      <c r="O11" s="64">
        <f t="shared" si="56"/>
        <v>9.1729157928626233</v>
      </c>
      <c r="P11" s="218">
        <f t="shared" si="56"/>
        <v>13.851224741778406</v>
      </c>
      <c r="Q11" s="64">
        <f t="shared" si="56"/>
        <v>-6.2500000000000053</v>
      </c>
      <c r="R11" s="64">
        <f t="shared" ref="R11:U11" si="57">100*((R8-R3)/R3)</f>
        <v>4.872623809667366</v>
      </c>
      <c r="S11" s="64">
        <f t="shared" si="57"/>
        <v>-2.3135327355210169</v>
      </c>
      <c r="T11" s="218">
        <f t="shared" si="57"/>
        <v>-20.8642241773045</v>
      </c>
      <c r="U11" s="64">
        <f t="shared" si="57"/>
        <v>7.7681296632927683</v>
      </c>
      <c r="V11" s="106" t="s">
        <v>179</v>
      </c>
      <c r="W11" s="64">
        <f t="shared" ref="W11:Z11" si="58">100*((W8-W3)/W3)</f>
        <v>1.3930653652195424</v>
      </c>
      <c r="X11" s="218">
        <f t="shared" si="58"/>
        <v>-14.732853252227981</v>
      </c>
      <c r="Y11" s="218">
        <f t="shared" si="58"/>
        <v>-17.395559619534019</v>
      </c>
      <c r="Z11" s="64">
        <f t="shared" si="58"/>
        <v>8.3143057166204031</v>
      </c>
      <c r="AA11" s="106" t="s">
        <v>179</v>
      </c>
      <c r="AB11" s="106" t="s">
        <v>179</v>
      </c>
      <c r="AC11" s="64">
        <f t="shared" ref="AC11:AE11" si="59">100*((AC8-AC3)/AC3)</f>
        <v>4.5329406527056211</v>
      </c>
      <c r="AD11" s="64">
        <f t="shared" si="59"/>
        <v>1.6945942820326823</v>
      </c>
      <c r="AE11" s="64">
        <f t="shared" si="59"/>
        <v>8.1395608243611477</v>
      </c>
      <c r="AF11" s="106" t="s">
        <v>179</v>
      </c>
      <c r="AG11" s="64">
        <f t="shared" ref="AG11:AI11" si="60">100*((AG8-AG3)/AG3)</f>
        <v>5.8341831085644991</v>
      </c>
      <c r="AH11" s="106" t="s">
        <v>179</v>
      </c>
      <c r="AI11" s="64">
        <f t="shared" si="60"/>
        <v>-3.6885185298244938</v>
      </c>
      <c r="AJ11" s="218">
        <f t="shared" ref="AJ11:AL11" si="61">100*((AJ8-AJ3)/AJ3)</f>
        <v>79.830633243572223</v>
      </c>
      <c r="AK11" s="106" t="s">
        <v>179</v>
      </c>
      <c r="AL11" s="64">
        <f t="shared" si="61"/>
        <v>-0.65874537662570476</v>
      </c>
      <c r="AM11" s="64">
        <f t="shared" ref="AM11:AO11" si="62">100*((AM8-AM3)/AM3)</f>
        <v>-5.2557825019475839</v>
      </c>
      <c r="AN11" s="64">
        <f t="shared" si="62"/>
        <v>4.133577753309444</v>
      </c>
      <c r="AO11" s="64">
        <f t="shared" si="62"/>
        <v>9.7014454175255516</v>
      </c>
      <c r="AP11" s="106" t="s">
        <v>179</v>
      </c>
      <c r="AQ11" s="64">
        <f t="shared" ref="AQ11:AT11" si="63">100*((AQ8-AQ3)/AQ3)</f>
        <v>7.3456858909807634</v>
      </c>
      <c r="AR11" s="218">
        <f t="shared" si="63"/>
        <v>45.9459192394769</v>
      </c>
      <c r="AS11" s="218">
        <f t="shared" si="63"/>
        <v>-18.921616420313033</v>
      </c>
      <c r="AT11" s="64">
        <f t="shared" si="63"/>
        <v>-1.9402985074626824</v>
      </c>
      <c r="AU11" s="106" t="s">
        <v>179</v>
      </c>
      <c r="AV11" s="64">
        <f t="shared" ref="AV11:AY11" si="64">100*((AV8-AV3)/AV3)</f>
        <v>-7.1595740375530044</v>
      </c>
      <c r="AW11" s="218">
        <f t="shared" si="64"/>
        <v>-26.272317824675984</v>
      </c>
      <c r="AX11" s="218">
        <f t="shared" si="64"/>
        <v>313.09609680703659</v>
      </c>
      <c r="AY11" s="64">
        <f t="shared" si="64"/>
        <v>-0.38178606240465002</v>
      </c>
      <c r="AZ11" s="106" t="s">
        <v>179</v>
      </c>
      <c r="BA11" s="106" t="s">
        <v>179</v>
      </c>
      <c r="BB11" s="218">
        <f t="shared" ref="BB11" si="65">100*((BB8-BB3)/BB3)</f>
        <v>-19.062717290865415</v>
      </c>
      <c r="BC11" s="106" t="s">
        <v>179</v>
      </c>
      <c r="BD11" s="64">
        <f t="shared" ref="BD11" si="66">100*((BD8-BD3)/BD3)</f>
        <v>6.0079796673224024</v>
      </c>
      <c r="BE11" s="64">
        <f t="shared" ref="BE11" si="67">100*((BE8-BE3)/BE3)</f>
        <v>6.4768948090212417</v>
      </c>
      <c r="BF11" s="64">
        <f t="shared" ref="BF11:BH11" si="68">100*((BF8-BF3)/BF3)</f>
        <v>7.543160649529117</v>
      </c>
      <c r="BG11" s="106" t="s">
        <v>179</v>
      </c>
      <c r="BH11" s="64">
        <f t="shared" si="68"/>
        <v>0.85031132210836524</v>
      </c>
      <c r="BI11" s="64">
        <f t="shared" ref="BI11:BK11" si="69">100*((BI8-BI3)/BI3)</f>
        <v>7.669549945203026</v>
      </c>
      <c r="BJ11" s="218">
        <f t="shared" si="69"/>
        <v>14.050805517427328</v>
      </c>
      <c r="BK11" s="218">
        <f t="shared" si="69"/>
        <v>38.599491452640109</v>
      </c>
    </row>
    <row r="12" spans="1:72" s="11" customFormat="1" ht="5.0999999999999996" customHeight="1">
      <c r="A12" s="144"/>
      <c r="B12" s="104"/>
      <c r="C12" s="104"/>
      <c r="D12" s="104"/>
      <c r="E12" s="53"/>
      <c r="F12" s="22"/>
      <c r="G12" s="53"/>
      <c r="H12" s="53"/>
      <c r="I12" s="53"/>
      <c r="J12" s="53"/>
      <c r="K12" s="53"/>
      <c r="L12" s="22"/>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240"/>
      <c r="AX12" s="240"/>
      <c r="AY12" s="53"/>
      <c r="AZ12" s="53"/>
      <c r="BA12" s="53"/>
      <c r="BB12" s="53"/>
      <c r="BC12" s="53"/>
      <c r="BD12" s="53"/>
      <c r="BE12" s="53"/>
      <c r="BF12" s="53"/>
      <c r="BG12" s="53"/>
      <c r="BH12" s="53"/>
      <c r="BI12" s="53"/>
      <c r="BJ12" s="53"/>
      <c r="BK12" s="53"/>
    </row>
    <row r="13" spans="1:72" s="11" customFormat="1" ht="15" customHeight="1" thickBot="1">
      <c r="A13" s="136"/>
      <c r="B13" s="53"/>
      <c r="C13" s="53"/>
      <c r="D13" s="52" t="s">
        <v>275</v>
      </c>
      <c r="E13" s="53"/>
      <c r="F13" s="53"/>
      <c r="G13" s="53"/>
      <c r="H13" s="53"/>
      <c r="I13" s="53"/>
      <c r="J13" s="53"/>
      <c r="K13" s="22"/>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row>
    <row r="14" spans="1:72">
      <c r="A14" s="270" t="s">
        <v>381</v>
      </c>
      <c r="B14" s="270"/>
      <c r="C14" s="270"/>
      <c r="D14" s="77">
        <v>2320</v>
      </c>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row>
    <row r="15" spans="1:72">
      <c r="A15" s="61" t="s">
        <v>246</v>
      </c>
      <c r="B15" s="61" t="s">
        <v>484</v>
      </c>
      <c r="C15" s="53">
        <v>2023</v>
      </c>
      <c r="D15" s="53">
        <v>2350</v>
      </c>
      <c r="G15" s="63"/>
      <c r="H15" s="58"/>
      <c r="M15" s="63"/>
      <c r="N15" s="58"/>
      <c r="S15" s="67"/>
      <c r="T15" s="63"/>
      <c r="U15" s="58"/>
      <c r="W15" s="67"/>
      <c r="X15" s="63"/>
      <c r="Y15" s="67"/>
      <c r="Z15" s="63"/>
      <c r="AA15" s="67"/>
      <c r="AB15" s="58"/>
      <c r="AE15" s="63"/>
      <c r="AF15" s="58"/>
      <c r="AG15" s="63"/>
      <c r="AJ15" s="58"/>
      <c r="AK15" s="67"/>
      <c r="AL15" s="58"/>
      <c r="AN15" s="67"/>
      <c r="AO15" s="63"/>
      <c r="AP15" s="67"/>
      <c r="AQ15" s="20"/>
      <c r="AR15" s="68"/>
      <c r="AT15" s="20"/>
      <c r="AU15" s="68"/>
      <c r="AV15" s="21"/>
      <c r="AX15" s="68"/>
      <c r="AY15" s="20"/>
      <c r="AZ15" s="21"/>
      <c r="BA15" s="68"/>
      <c r="BG15" s="21"/>
      <c r="BH15" s="68"/>
      <c r="BK15" s="21"/>
      <c r="BM15" s="12"/>
    </row>
    <row r="16" spans="1:72">
      <c r="A16" s="61" t="s">
        <v>248</v>
      </c>
      <c r="B16" s="61" t="s">
        <v>484</v>
      </c>
      <c r="C16" s="53">
        <v>2023</v>
      </c>
      <c r="D16" s="53">
        <v>2350</v>
      </c>
      <c r="G16" s="63"/>
      <c r="H16" s="58"/>
      <c r="M16" s="63"/>
      <c r="N16" s="58"/>
      <c r="S16" s="67"/>
      <c r="T16" s="63"/>
      <c r="U16" s="58"/>
      <c r="W16" s="67"/>
      <c r="X16" s="63"/>
      <c r="Y16" s="67"/>
      <c r="Z16" s="63"/>
      <c r="AA16" s="67"/>
      <c r="AB16" s="58"/>
      <c r="AE16" s="63"/>
      <c r="AF16" s="58"/>
      <c r="AG16" s="63"/>
      <c r="AJ16" s="58"/>
      <c r="AK16" s="67"/>
      <c r="AL16" s="58"/>
      <c r="AN16" s="67"/>
      <c r="AO16" s="63"/>
      <c r="AP16" s="67"/>
      <c r="AQ16" s="20"/>
      <c r="AR16" s="68"/>
      <c r="AT16" s="20"/>
      <c r="AU16" s="68"/>
      <c r="AV16" s="21"/>
      <c r="AX16" s="68"/>
      <c r="AY16" s="20"/>
      <c r="AZ16" s="21"/>
      <c r="BA16" s="68"/>
      <c r="BG16" s="21"/>
      <c r="BH16" s="68"/>
      <c r="BK16" s="21"/>
      <c r="BM16" s="12"/>
    </row>
    <row r="17" spans="1:65">
      <c r="A17" s="55" t="s">
        <v>363</v>
      </c>
      <c r="B17" s="102" t="s">
        <v>484</v>
      </c>
      <c r="C17" s="78">
        <v>2023</v>
      </c>
      <c r="D17" s="55">
        <v>2340</v>
      </c>
      <c r="G17" s="63"/>
      <c r="H17" s="58"/>
      <c r="M17" s="63"/>
      <c r="N17" s="58"/>
      <c r="S17" s="67"/>
      <c r="T17" s="63"/>
      <c r="U17" s="58"/>
      <c r="W17" s="67"/>
      <c r="X17" s="63"/>
      <c r="Y17" s="67"/>
      <c r="Z17" s="63"/>
      <c r="AA17" s="67"/>
      <c r="AB17" s="58"/>
      <c r="AE17" s="63"/>
      <c r="AF17" s="58"/>
      <c r="AG17" s="63"/>
      <c r="AJ17" s="58"/>
      <c r="AK17" s="67"/>
      <c r="AL17" s="58"/>
      <c r="AN17" s="67"/>
      <c r="AO17" s="63"/>
      <c r="AP17" s="67"/>
      <c r="AQ17" s="20"/>
      <c r="AR17" s="68"/>
      <c r="AT17" s="20"/>
      <c r="AU17" s="68"/>
      <c r="AV17" s="21"/>
      <c r="AX17" s="68"/>
      <c r="AY17" s="20"/>
      <c r="AZ17" s="21"/>
      <c r="BA17" s="68"/>
      <c r="BG17" s="21"/>
      <c r="BH17" s="68"/>
      <c r="BK17" s="21"/>
      <c r="BM17" s="12"/>
    </row>
    <row r="18" spans="1:65">
      <c r="A18" s="15" t="s">
        <v>790</v>
      </c>
      <c r="B18" s="61" t="s">
        <v>484</v>
      </c>
      <c r="C18" s="53">
        <v>2024</v>
      </c>
      <c r="D18" s="180">
        <v>2330</v>
      </c>
      <c r="G18" s="63"/>
      <c r="H18" s="58"/>
      <c r="M18" s="63"/>
      <c r="N18" s="58"/>
      <c r="S18" s="67"/>
      <c r="T18" s="63"/>
      <c r="U18" s="58"/>
      <c r="W18" s="67"/>
      <c r="X18" s="63"/>
      <c r="Y18" s="67"/>
      <c r="Z18" s="63"/>
      <c r="AA18" s="67"/>
      <c r="AB18" s="58"/>
      <c r="AE18" s="63"/>
      <c r="AF18" s="58"/>
      <c r="AG18" s="63"/>
      <c r="AJ18" s="58"/>
      <c r="AK18" s="67"/>
      <c r="AL18" s="58"/>
      <c r="AN18" s="67"/>
      <c r="AO18" s="63"/>
      <c r="AP18" s="67"/>
      <c r="AQ18" s="20"/>
      <c r="AR18" s="68"/>
      <c r="AT18" s="20"/>
      <c r="AU18" s="68"/>
      <c r="AV18" s="21"/>
      <c r="AX18" s="68"/>
      <c r="AY18" s="20"/>
      <c r="AZ18" s="21"/>
      <c r="BA18" s="68"/>
      <c r="BG18" s="21"/>
      <c r="BH18" s="68"/>
      <c r="BK18" s="21"/>
      <c r="BM18" s="12"/>
    </row>
    <row r="19" spans="1:65">
      <c r="A19" s="55" t="s">
        <v>792</v>
      </c>
      <c r="B19" s="102" t="s">
        <v>484</v>
      </c>
      <c r="C19" s="78">
        <v>2024</v>
      </c>
      <c r="D19" s="55">
        <v>2310</v>
      </c>
      <c r="G19" s="63"/>
      <c r="H19" s="58"/>
      <c r="M19" s="63"/>
      <c r="N19" s="58"/>
      <c r="S19" s="67"/>
      <c r="T19" s="63"/>
      <c r="U19" s="58"/>
      <c r="W19" s="67"/>
      <c r="X19" s="63"/>
      <c r="Y19" s="67"/>
      <c r="Z19" s="63"/>
      <c r="AA19" s="67"/>
      <c r="AB19" s="58"/>
      <c r="AE19" s="63"/>
      <c r="AF19" s="58"/>
      <c r="AG19" s="63"/>
      <c r="AJ19" s="58"/>
      <c r="AK19" s="67"/>
      <c r="AL19" s="58"/>
      <c r="AN19" s="67"/>
      <c r="AO19" s="63"/>
      <c r="AP19" s="67"/>
      <c r="AQ19" s="20"/>
      <c r="AR19" s="68"/>
      <c r="AT19" s="20"/>
      <c r="AU19" s="68"/>
      <c r="AV19" s="21"/>
      <c r="AX19" s="68"/>
      <c r="AY19" s="20"/>
      <c r="AZ19" s="21"/>
      <c r="BA19" s="68"/>
      <c r="BG19" s="21"/>
      <c r="BH19" s="68"/>
      <c r="BK19" s="21"/>
      <c r="BM19" s="12"/>
    </row>
    <row r="20" spans="1:65">
      <c r="B20" s="11"/>
      <c r="C20" s="11" t="s">
        <v>377</v>
      </c>
      <c r="D20" s="21">
        <f>AVERAGE(D15:D19)</f>
        <v>2336</v>
      </c>
      <c r="G20" s="63"/>
      <c r="H20" s="58"/>
      <c r="M20" s="63"/>
      <c r="N20" s="58"/>
      <c r="S20" s="67"/>
      <c r="T20" s="63"/>
      <c r="U20" s="58"/>
      <c r="W20" s="67"/>
      <c r="X20" s="63"/>
      <c r="Y20" s="67"/>
      <c r="Z20" s="63"/>
      <c r="AA20" s="67"/>
      <c r="AB20" s="58"/>
      <c r="AE20" s="63"/>
      <c r="AF20" s="58"/>
      <c r="AG20" s="63"/>
      <c r="AJ20" s="58"/>
      <c r="AK20" s="67"/>
      <c r="AL20" s="58"/>
      <c r="AN20" s="67"/>
      <c r="AO20" s="63"/>
      <c r="AP20" s="67"/>
      <c r="AQ20" s="20"/>
      <c r="AR20" s="68"/>
      <c r="AT20" s="20"/>
      <c r="AU20" s="68"/>
      <c r="AV20" s="21"/>
      <c r="AX20" s="68"/>
      <c r="AY20" s="20"/>
      <c r="AZ20" s="21"/>
      <c r="BA20" s="68"/>
      <c r="BG20" s="21"/>
      <c r="BH20" s="68"/>
      <c r="BK20" s="21"/>
      <c r="BM20" s="12"/>
    </row>
    <row r="21" spans="1:65">
      <c r="B21" s="11"/>
      <c r="C21" s="11" t="s">
        <v>676</v>
      </c>
      <c r="D21" s="20">
        <f>_xlfn.STDEV.S(D15:D19)</f>
        <v>16.733200530681511</v>
      </c>
      <c r="G21" s="63"/>
      <c r="H21" s="58"/>
      <c r="M21" s="63"/>
      <c r="N21" s="58"/>
      <c r="S21" s="67"/>
      <c r="T21" s="63"/>
      <c r="U21" s="58"/>
      <c r="W21" s="67"/>
      <c r="X21" s="63"/>
      <c r="Y21" s="67"/>
      <c r="Z21" s="63"/>
      <c r="AA21" s="67"/>
      <c r="AB21" s="58"/>
      <c r="AE21" s="63"/>
      <c r="AF21" s="58"/>
      <c r="AG21" s="63"/>
      <c r="AJ21" s="58"/>
      <c r="AK21" s="67"/>
      <c r="AL21" s="58"/>
      <c r="AN21" s="67"/>
      <c r="AO21" s="63"/>
      <c r="AP21" s="67"/>
      <c r="AQ21" s="20"/>
      <c r="AR21" s="68"/>
      <c r="AT21" s="20"/>
      <c r="AU21" s="68"/>
      <c r="AV21" s="21"/>
      <c r="AX21" s="68"/>
      <c r="AY21" s="20"/>
      <c r="AZ21" s="21"/>
      <c r="BA21" s="68"/>
      <c r="BG21" s="21"/>
      <c r="BH21" s="68"/>
      <c r="BK21" s="21"/>
      <c r="BM21" s="12"/>
    </row>
    <row r="22" spans="1:65" ht="15">
      <c r="B22" s="26"/>
      <c r="C22" s="26" t="s">
        <v>378</v>
      </c>
      <c r="D22" s="20">
        <f>100*(D21/D20)</f>
        <v>0.71631851586821538</v>
      </c>
      <c r="G22" s="63"/>
      <c r="H22" s="58"/>
      <c r="M22" s="63"/>
      <c r="N22" s="58"/>
      <c r="S22" s="67"/>
      <c r="T22" s="63"/>
      <c r="U22" s="58"/>
      <c r="W22" s="67"/>
      <c r="X22" s="63"/>
      <c r="Y22" s="67"/>
      <c r="Z22" s="63"/>
      <c r="AA22" s="67"/>
      <c r="AB22" s="58"/>
      <c r="AE22" s="63"/>
      <c r="AF22" s="58"/>
      <c r="AG22" s="63"/>
      <c r="AJ22" s="58"/>
      <c r="AK22" s="67"/>
      <c r="AL22" s="58"/>
      <c r="AN22" s="67"/>
      <c r="AO22" s="63"/>
      <c r="AP22" s="67"/>
      <c r="AQ22" s="20"/>
      <c r="AR22" s="68"/>
      <c r="AT22" s="20"/>
      <c r="AU22" s="68"/>
      <c r="AV22" s="21"/>
      <c r="AX22" s="68"/>
      <c r="AY22" s="20"/>
      <c r="AZ22" s="21"/>
      <c r="BA22" s="68"/>
      <c r="BG22" s="21"/>
      <c r="BH22" s="68"/>
      <c r="BK22" s="21"/>
      <c r="BM22" s="12"/>
    </row>
    <row r="23" spans="1:65" ht="15.6" thickBot="1">
      <c r="A23" s="143"/>
      <c r="B23" s="56"/>
      <c r="C23" s="56" t="s">
        <v>379</v>
      </c>
      <c r="D23" s="64">
        <f>100*((D20-D14)/D15)</f>
        <v>0.68085106382978722</v>
      </c>
      <c r="G23" s="63"/>
      <c r="H23" s="58"/>
      <c r="M23" s="63"/>
      <c r="N23" s="58"/>
      <c r="S23" s="67"/>
      <c r="T23" s="63"/>
      <c r="U23" s="58"/>
      <c r="W23" s="67"/>
      <c r="X23" s="63"/>
      <c r="Y23" s="67"/>
      <c r="Z23" s="63"/>
      <c r="AA23" s="67"/>
      <c r="AB23" s="58"/>
      <c r="AE23" s="63"/>
      <c r="AF23" s="58"/>
      <c r="AG23" s="63"/>
      <c r="AJ23" s="58"/>
      <c r="AK23" s="67"/>
      <c r="AL23" s="58"/>
      <c r="AN23" s="67"/>
      <c r="AO23" s="63"/>
      <c r="AP23" s="67"/>
      <c r="AQ23" s="20"/>
      <c r="AR23" s="68"/>
      <c r="AT23" s="20"/>
      <c r="AU23" s="68"/>
      <c r="AV23" s="21"/>
      <c r="AX23" s="68"/>
      <c r="AY23" s="20"/>
      <c r="AZ23" s="21"/>
      <c r="BA23" s="68"/>
      <c r="BG23" s="21"/>
      <c r="BH23" s="68"/>
      <c r="BK23" s="21"/>
      <c r="BM23" s="12"/>
    </row>
    <row r="24" spans="1:65" ht="15">
      <c r="A24" s="73" t="s">
        <v>812</v>
      </c>
      <c r="G24" s="63"/>
      <c r="H24" s="58"/>
      <c r="M24" s="63"/>
      <c r="N24" s="58"/>
      <c r="S24" s="67"/>
      <c r="T24" s="63"/>
      <c r="U24" s="58"/>
      <c r="W24" s="67"/>
      <c r="X24" s="63"/>
      <c r="Y24" s="67"/>
      <c r="Z24" s="63"/>
      <c r="AA24" s="67"/>
      <c r="AB24" s="58"/>
      <c r="AE24" s="63"/>
      <c r="AF24" s="58"/>
      <c r="AG24" s="63"/>
      <c r="AJ24" s="58"/>
      <c r="AK24" s="67"/>
      <c r="AL24" s="58"/>
      <c r="AN24" s="67"/>
      <c r="AO24" s="63"/>
      <c r="AP24" s="67"/>
      <c r="AQ24" s="20"/>
      <c r="AR24" s="68"/>
      <c r="AT24" s="20"/>
      <c r="AU24" s="68"/>
      <c r="AV24" s="21"/>
      <c r="AX24" s="68"/>
      <c r="AY24" s="20"/>
      <c r="AZ24" s="21"/>
      <c r="BA24" s="68"/>
      <c r="BG24" s="21"/>
      <c r="BH24" s="68"/>
      <c r="BK24" s="21"/>
      <c r="BM24" s="12"/>
    </row>
    <row r="25" spans="1:65" ht="15">
      <c r="A25" s="12" t="s">
        <v>813</v>
      </c>
      <c r="G25" s="63"/>
      <c r="H25" s="58"/>
      <c r="M25" s="63"/>
      <c r="N25" s="58"/>
      <c r="S25" s="67"/>
      <c r="T25" s="63"/>
      <c r="U25" s="58"/>
      <c r="W25" s="67"/>
      <c r="X25" s="63"/>
      <c r="Y25" s="67"/>
      <c r="Z25" s="63"/>
      <c r="AA25" s="67"/>
      <c r="AB25" s="58"/>
      <c r="AE25" s="63"/>
      <c r="AF25" s="58"/>
      <c r="AG25" s="63"/>
      <c r="AJ25" s="58"/>
      <c r="AK25" s="67"/>
      <c r="AL25" s="58"/>
      <c r="AN25" s="67"/>
      <c r="AO25" s="63"/>
      <c r="AP25" s="67"/>
      <c r="AQ25" s="20"/>
      <c r="AR25" s="68"/>
      <c r="AT25" s="20"/>
      <c r="AU25" s="68"/>
      <c r="AV25" s="21"/>
      <c r="AX25" s="68"/>
      <c r="AY25" s="20"/>
      <c r="AZ25" s="21"/>
      <c r="BA25" s="68"/>
      <c r="BG25" s="21"/>
      <c r="BH25" s="68"/>
      <c r="BK25" s="21"/>
      <c r="BM25" s="12"/>
    </row>
    <row r="26" spans="1:65">
      <c r="G26" s="63"/>
      <c r="H26" s="58"/>
      <c r="M26" s="63"/>
      <c r="N26" s="58"/>
      <c r="S26" s="67"/>
      <c r="T26" s="63"/>
      <c r="U26" s="58"/>
      <c r="W26" s="67"/>
      <c r="X26" s="63"/>
      <c r="Y26" s="67"/>
      <c r="Z26" s="63"/>
      <c r="AA26" s="67"/>
      <c r="AB26" s="58"/>
      <c r="AE26" s="63"/>
      <c r="AF26" s="58"/>
      <c r="AG26" s="63"/>
      <c r="AJ26" s="58"/>
      <c r="AK26" s="67"/>
      <c r="AL26" s="58"/>
      <c r="AN26" s="67"/>
      <c r="AO26" s="63"/>
      <c r="AP26" s="67"/>
      <c r="AQ26" s="20"/>
      <c r="AR26" s="68"/>
      <c r="AT26" s="20"/>
      <c r="AU26" s="68"/>
      <c r="AV26" s="21"/>
      <c r="AX26" s="68"/>
      <c r="AY26" s="20"/>
      <c r="AZ26" s="21"/>
      <c r="BA26" s="68"/>
      <c r="BG26" s="21"/>
      <c r="BH26" s="68"/>
      <c r="BK26" s="21"/>
      <c r="BM26" s="12"/>
    </row>
    <row r="27" spans="1:65">
      <c r="G27" s="63"/>
      <c r="H27" s="58"/>
      <c r="M27" s="63"/>
      <c r="N27" s="58"/>
      <c r="S27" s="67"/>
      <c r="T27" s="63"/>
      <c r="U27" s="58"/>
      <c r="W27" s="67"/>
      <c r="X27" s="63"/>
      <c r="Y27" s="67"/>
      <c r="Z27" s="63"/>
      <c r="AA27" s="67"/>
      <c r="AB27" s="58"/>
      <c r="AE27" s="63"/>
      <c r="AF27" s="58"/>
      <c r="AG27" s="63"/>
      <c r="AJ27" s="58"/>
      <c r="AK27" s="67"/>
      <c r="AL27" s="58"/>
      <c r="AN27" s="67"/>
      <c r="AO27" s="63"/>
      <c r="AP27" s="67"/>
      <c r="AQ27" s="20"/>
      <c r="AR27" s="68"/>
      <c r="AT27" s="20"/>
      <c r="AU27" s="68"/>
      <c r="AV27" s="21"/>
      <c r="AX27" s="68"/>
      <c r="AY27" s="20"/>
      <c r="AZ27" s="21"/>
      <c r="BA27" s="68"/>
      <c r="BG27" s="21"/>
      <c r="BH27" s="68"/>
      <c r="BK27" s="21"/>
      <c r="BM27" s="12"/>
    </row>
    <row r="28" spans="1:65">
      <c r="G28" s="63"/>
      <c r="H28" s="58"/>
      <c r="M28" s="63"/>
      <c r="N28" s="58"/>
      <c r="S28" s="67"/>
      <c r="T28" s="63"/>
      <c r="U28" s="58"/>
      <c r="W28" s="67"/>
      <c r="X28" s="63"/>
      <c r="Y28" s="67"/>
      <c r="Z28" s="63"/>
      <c r="AA28" s="67"/>
      <c r="AB28" s="58"/>
      <c r="AE28" s="63"/>
      <c r="AF28" s="58"/>
      <c r="AG28" s="63"/>
      <c r="AJ28" s="58"/>
      <c r="AK28" s="67"/>
      <c r="AL28" s="58"/>
      <c r="AN28" s="67"/>
      <c r="AO28" s="63"/>
      <c r="AP28" s="67"/>
      <c r="AQ28" s="20"/>
      <c r="AR28" s="68"/>
      <c r="AT28" s="20"/>
      <c r="AU28" s="68"/>
      <c r="AV28" s="21"/>
      <c r="AX28" s="68"/>
      <c r="AY28" s="20"/>
      <c r="AZ28" s="21"/>
      <c r="BA28" s="68"/>
      <c r="BG28" s="21"/>
      <c r="BH28" s="68"/>
      <c r="BK28" s="21"/>
      <c r="BM28" s="12"/>
    </row>
    <row r="29" spans="1:65">
      <c r="G29" s="63"/>
      <c r="H29" s="58"/>
      <c r="M29" s="63"/>
      <c r="N29" s="58"/>
      <c r="S29" s="67"/>
      <c r="T29" s="63"/>
      <c r="U29" s="58"/>
      <c r="W29" s="67"/>
      <c r="X29" s="63"/>
      <c r="Y29" s="67"/>
      <c r="Z29" s="63"/>
      <c r="AA29" s="67"/>
      <c r="AB29" s="58"/>
      <c r="AE29" s="63"/>
      <c r="AF29" s="58"/>
      <c r="AG29" s="63"/>
      <c r="AJ29" s="58"/>
      <c r="AK29" s="67"/>
      <c r="AL29" s="58"/>
      <c r="AN29" s="67"/>
      <c r="AO29" s="63"/>
      <c r="AP29" s="67"/>
      <c r="AQ29" s="20"/>
      <c r="AR29" s="68"/>
      <c r="AT29" s="20"/>
      <c r="AU29" s="68"/>
      <c r="AV29" s="21"/>
      <c r="AX29" s="68"/>
      <c r="AY29" s="20"/>
      <c r="AZ29" s="21"/>
      <c r="BA29" s="68"/>
      <c r="BG29" s="21"/>
      <c r="BH29" s="68"/>
      <c r="BK29" s="21"/>
      <c r="BM29" s="12"/>
    </row>
    <row r="30" spans="1:65">
      <c r="G30" s="63"/>
      <c r="H30" s="58"/>
      <c r="M30" s="63"/>
      <c r="N30" s="58"/>
      <c r="S30" s="67"/>
      <c r="T30" s="63"/>
      <c r="U30" s="58"/>
      <c r="W30" s="67"/>
      <c r="X30" s="63"/>
      <c r="Y30" s="67"/>
      <c r="Z30" s="63"/>
      <c r="AA30" s="67"/>
      <c r="AB30" s="58"/>
      <c r="AE30" s="63"/>
      <c r="AF30" s="58"/>
      <c r="AG30" s="63"/>
      <c r="AJ30" s="58"/>
      <c r="AK30" s="67"/>
      <c r="AL30" s="58"/>
      <c r="AN30" s="67"/>
      <c r="AO30" s="63"/>
      <c r="AP30" s="67"/>
      <c r="AQ30" s="20"/>
      <c r="AR30" s="68"/>
      <c r="AT30" s="20"/>
      <c r="AU30" s="68"/>
      <c r="AV30" s="21"/>
      <c r="AX30" s="68"/>
      <c r="AY30" s="20"/>
      <c r="AZ30" s="21"/>
      <c r="BA30" s="68"/>
      <c r="BG30" s="21"/>
      <c r="BH30" s="68"/>
      <c r="BK30" s="21"/>
      <c r="BM30" s="12"/>
    </row>
    <row r="31" spans="1:65">
      <c r="G31" s="63"/>
      <c r="H31" s="58"/>
      <c r="M31" s="63"/>
      <c r="N31" s="58"/>
      <c r="S31" s="67"/>
      <c r="T31" s="63"/>
      <c r="U31" s="58"/>
      <c r="W31" s="67"/>
      <c r="X31" s="63"/>
      <c r="Y31" s="67"/>
      <c r="Z31" s="63"/>
      <c r="AA31" s="67"/>
      <c r="AB31" s="58"/>
      <c r="AE31" s="63"/>
      <c r="AF31" s="58"/>
      <c r="AG31" s="63"/>
      <c r="AJ31" s="58"/>
      <c r="AK31" s="67"/>
      <c r="AL31" s="58"/>
      <c r="AN31" s="67"/>
      <c r="AO31" s="63"/>
      <c r="AP31" s="67"/>
      <c r="AQ31" s="20"/>
      <c r="AR31" s="68"/>
      <c r="AT31" s="20"/>
      <c r="AU31" s="68"/>
      <c r="AV31" s="21"/>
      <c r="AX31" s="68"/>
      <c r="AY31" s="20"/>
      <c r="AZ31" s="21"/>
      <c r="BA31" s="68"/>
      <c r="BG31" s="21"/>
      <c r="BH31" s="68"/>
      <c r="BK31" s="21"/>
      <c r="BM31" s="12"/>
    </row>
    <row r="32" spans="1:65">
      <c r="G32" s="63"/>
      <c r="H32" s="58"/>
      <c r="M32" s="63"/>
      <c r="N32" s="58"/>
      <c r="S32" s="67"/>
      <c r="T32" s="63"/>
      <c r="U32" s="58"/>
      <c r="W32" s="67"/>
      <c r="X32" s="63"/>
      <c r="Y32" s="67"/>
      <c r="Z32" s="63"/>
      <c r="AA32" s="67"/>
      <c r="AB32" s="58"/>
      <c r="AE32" s="63"/>
      <c r="AF32" s="58"/>
      <c r="AG32" s="63"/>
      <c r="AJ32" s="58"/>
      <c r="AK32" s="67"/>
      <c r="AL32" s="58"/>
      <c r="AN32" s="67"/>
      <c r="AO32" s="63"/>
      <c r="AP32" s="67"/>
      <c r="AQ32" s="20"/>
      <c r="AR32" s="68"/>
      <c r="AT32" s="20"/>
      <c r="AU32" s="68"/>
      <c r="AV32" s="21"/>
      <c r="AX32" s="68"/>
      <c r="AY32" s="20"/>
      <c r="AZ32" s="21"/>
      <c r="BA32" s="68"/>
      <c r="BG32" s="21"/>
      <c r="BH32" s="68"/>
      <c r="BK32" s="21"/>
      <c r="BM32" s="12"/>
    </row>
    <row r="33" spans="7:65">
      <c r="G33" s="63"/>
      <c r="H33" s="58"/>
      <c r="M33" s="63"/>
      <c r="N33" s="58"/>
      <c r="S33" s="67"/>
      <c r="T33" s="63"/>
      <c r="U33" s="58"/>
      <c r="W33" s="67"/>
      <c r="X33" s="63"/>
      <c r="Y33" s="67"/>
      <c r="Z33" s="63"/>
      <c r="AA33" s="67"/>
      <c r="AB33" s="58"/>
      <c r="AE33" s="63"/>
      <c r="AF33" s="58"/>
      <c r="AG33" s="63"/>
      <c r="AJ33" s="58"/>
      <c r="AK33" s="67"/>
      <c r="AL33" s="58"/>
      <c r="AN33" s="67"/>
      <c r="AO33" s="63"/>
      <c r="AP33" s="67"/>
      <c r="AQ33" s="20"/>
      <c r="AR33" s="68"/>
      <c r="AT33" s="20"/>
      <c r="AU33" s="68"/>
      <c r="AV33" s="21"/>
      <c r="AX33" s="68"/>
      <c r="AY33" s="20"/>
      <c r="AZ33" s="21"/>
      <c r="BA33" s="68"/>
      <c r="BG33" s="21"/>
      <c r="BH33" s="68"/>
      <c r="BK33" s="21"/>
      <c r="BM33" s="12"/>
    </row>
    <row r="34" spans="7:65">
      <c r="G34" s="63"/>
      <c r="H34" s="58"/>
      <c r="M34" s="63"/>
      <c r="N34" s="58"/>
      <c r="S34" s="67"/>
      <c r="T34" s="63"/>
      <c r="U34" s="58"/>
      <c r="W34" s="67"/>
      <c r="X34" s="63"/>
      <c r="Y34" s="67"/>
      <c r="Z34" s="63"/>
      <c r="AA34" s="67"/>
      <c r="AB34" s="58"/>
      <c r="AE34" s="63"/>
      <c r="AF34" s="58"/>
      <c r="AG34" s="63"/>
      <c r="AJ34" s="58"/>
      <c r="AK34" s="67"/>
      <c r="AL34" s="58"/>
      <c r="AN34" s="67"/>
      <c r="AO34" s="63"/>
      <c r="AP34" s="67"/>
      <c r="AQ34" s="20"/>
      <c r="AR34" s="68"/>
      <c r="AT34" s="20"/>
      <c r="AU34" s="68"/>
      <c r="AV34" s="21"/>
      <c r="AX34" s="68"/>
      <c r="AY34" s="20"/>
      <c r="AZ34" s="21"/>
      <c r="BA34" s="68"/>
      <c r="BG34" s="21"/>
      <c r="BH34" s="68"/>
      <c r="BK34" s="21"/>
      <c r="BM34" s="12"/>
    </row>
    <row r="35" spans="7:65">
      <c r="G35" s="63"/>
      <c r="H35" s="58"/>
      <c r="M35" s="63"/>
      <c r="N35" s="58"/>
      <c r="S35" s="67"/>
      <c r="T35" s="63"/>
      <c r="U35" s="58"/>
      <c r="W35" s="67"/>
      <c r="X35" s="63"/>
      <c r="Y35" s="67"/>
      <c r="Z35" s="63"/>
      <c r="AA35" s="67"/>
      <c r="AB35" s="58"/>
      <c r="AE35" s="63"/>
      <c r="AF35" s="58"/>
      <c r="AG35" s="63"/>
      <c r="AJ35" s="58"/>
      <c r="AK35" s="67"/>
      <c r="AL35" s="58"/>
      <c r="AN35" s="67"/>
      <c r="AO35" s="63"/>
      <c r="AP35" s="67"/>
      <c r="AQ35" s="20"/>
      <c r="AR35" s="68"/>
      <c r="AT35" s="20"/>
      <c r="AU35" s="68"/>
      <c r="AV35" s="21"/>
      <c r="AX35" s="68"/>
      <c r="AY35" s="20"/>
      <c r="AZ35" s="21"/>
      <c r="BA35" s="68"/>
      <c r="BG35" s="21"/>
      <c r="BH35" s="68"/>
      <c r="BK35" s="21"/>
      <c r="BM35" s="12"/>
    </row>
    <row r="36" spans="7:65">
      <c r="G36" s="63"/>
      <c r="H36" s="58"/>
      <c r="M36" s="63"/>
      <c r="N36" s="58"/>
      <c r="S36" s="67"/>
      <c r="T36" s="63"/>
      <c r="U36" s="58"/>
      <c r="W36" s="67"/>
      <c r="X36" s="63"/>
      <c r="Y36" s="67"/>
      <c r="Z36" s="63"/>
      <c r="AA36" s="67"/>
      <c r="AB36" s="58"/>
      <c r="AE36" s="63"/>
      <c r="AF36" s="58"/>
      <c r="AG36" s="63"/>
      <c r="AJ36" s="58"/>
      <c r="AK36" s="67"/>
      <c r="AL36" s="58"/>
      <c r="AN36" s="67"/>
      <c r="AO36" s="63"/>
      <c r="AP36" s="67"/>
      <c r="AQ36" s="20"/>
      <c r="AR36" s="68"/>
      <c r="AT36" s="20"/>
      <c r="AU36" s="68"/>
      <c r="AV36" s="21"/>
      <c r="AX36" s="68"/>
      <c r="AY36" s="20"/>
      <c r="AZ36" s="21"/>
      <c r="BA36" s="68"/>
      <c r="BG36" s="21"/>
      <c r="BH36" s="68"/>
      <c r="BK36" s="21"/>
      <c r="BM36" s="12"/>
    </row>
    <row r="37" spans="7:65">
      <c r="G37" s="63"/>
      <c r="H37" s="58"/>
      <c r="M37" s="63"/>
      <c r="N37" s="58"/>
      <c r="S37" s="67"/>
      <c r="T37" s="63"/>
      <c r="U37" s="58"/>
      <c r="W37" s="67"/>
      <c r="X37" s="63"/>
      <c r="Y37" s="67"/>
      <c r="Z37" s="63"/>
      <c r="AA37" s="67"/>
      <c r="AB37" s="58"/>
      <c r="AE37" s="63"/>
      <c r="AF37" s="58"/>
      <c r="AG37" s="63"/>
      <c r="AJ37" s="58"/>
      <c r="AK37" s="67"/>
      <c r="AL37" s="58"/>
      <c r="AN37" s="67"/>
      <c r="AO37" s="63"/>
      <c r="AP37" s="67"/>
      <c r="AQ37" s="20"/>
      <c r="AR37" s="68"/>
      <c r="AT37" s="20"/>
      <c r="AU37" s="68"/>
      <c r="AV37" s="21"/>
      <c r="AX37" s="68"/>
      <c r="AY37" s="20"/>
      <c r="AZ37" s="21"/>
      <c r="BA37" s="68"/>
      <c r="BG37" s="21"/>
      <c r="BH37" s="68"/>
      <c r="BK37" s="21"/>
      <c r="BM37" s="12"/>
    </row>
  </sheetData>
  <mergeCells count="2">
    <mergeCell ref="A14:C14"/>
    <mergeCell ref="A3:C3"/>
  </mergeCells>
  <conditionalFormatting sqref="D3">
    <cfRule type="expression" dxfId="9" priority="167">
      <formula>IF(CertVal_IsBlnkRow*CertVal_IsBlnkRowNext=1,TRUE,FALSE)</formula>
    </cfRule>
  </conditionalFormatting>
  <conditionalFormatting sqref="F3:J3">
    <cfRule type="expression" dxfId="8" priority="119">
      <formula>IF(CertVal_IsBlnkRow*CertVal_IsBlnkRowNext=1,TRUE,FALSE)</formula>
    </cfRule>
  </conditionalFormatting>
  <conditionalFormatting sqref="L3:U3">
    <cfRule type="expression" dxfId="7" priority="120">
      <formula>IF(CertVal_IsBlnkRow*CertVal_IsBlnkRowNext=1,TRUE,FALSE)</formula>
    </cfRule>
  </conditionalFormatting>
  <conditionalFormatting sqref="W3:AA3">
    <cfRule type="expression" dxfId="6" priority="128">
      <formula>IF(CertVal_IsBlnkRow*CertVal_IsBlnkRowNext=1,TRUE,FALSE)</formula>
    </cfRule>
  </conditionalFormatting>
  <conditionalFormatting sqref="AC3:AE3">
    <cfRule type="expression" dxfId="5" priority="133">
      <formula>IF(CertVal_IsBlnkRow*CertVal_IsBlnkRowNext=1,TRUE,FALSE)</formula>
    </cfRule>
  </conditionalFormatting>
  <conditionalFormatting sqref="AG3">
    <cfRule type="expression" dxfId="4" priority="136">
      <formula>IF(CertVal_IsBlnkRow*CertVal_IsBlnkRowNext=1,TRUE,FALSE)</formula>
    </cfRule>
  </conditionalFormatting>
  <conditionalFormatting sqref="AI3:AJ3">
    <cfRule type="expression" dxfId="3" priority="137">
      <formula>IF(CertVal_IsBlnkRow*CertVal_IsBlnkRowNext=1,TRUE,FALSE)</formula>
    </cfRule>
  </conditionalFormatting>
  <conditionalFormatting sqref="AL3:AO3">
    <cfRule type="expression" dxfId="2" priority="139">
      <formula>IF(CertVal_IsBlnkRow*CertVal_IsBlnkRowNext=1,TRUE,FALSE)</formula>
    </cfRule>
  </conditionalFormatting>
  <conditionalFormatting sqref="AQ3:BB3">
    <cfRule type="expression" dxfId="1" priority="118">
      <formula>IF(CertVal_IsBlnkRow*CertVal_IsBlnkRowNext=1,TRUE,FALSE)</formula>
    </cfRule>
  </conditionalFormatting>
  <conditionalFormatting sqref="BD3:BK3">
    <cfRule type="expression" dxfId="0" priority="154">
      <formula>IF(CertVal_IsBlnkRow*CertVal_IsBlnkRowNext=1,TRUE,FALSE)</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94"/>
  <sheetViews>
    <sheetView zoomScaleNormal="100" workbookViewId="0">
      <selection activeCell="M28" sqref="M28"/>
    </sheetView>
  </sheetViews>
  <sheetFormatPr defaultColWidth="9.125" defaultRowHeight="13.8"/>
  <cols>
    <col min="1" max="1" width="15.875" style="28" bestFit="1" customWidth="1"/>
    <col min="2" max="2" width="13.375" style="15" customWidth="1"/>
    <col min="3" max="3" width="16.125" style="15" customWidth="1"/>
    <col min="4" max="4" width="11.625" style="15" customWidth="1"/>
    <col min="5" max="16384" width="9.125" style="12"/>
  </cols>
  <sheetData>
    <row r="1" spans="1:4" ht="54" customHeight="1">
      <c r="A1" s="269" t="s">
        <v>670</v>
      </c>
      <c r="B1" s="269"/>
      <c r="C1" s="269"/>
      <c r="D1" s="269"/>
    </row>
    <row r="2" spans="1:4" ht="15" customHeight="1">
      <c r="A2" s="90" t="s">
        <v>649</v>
      </c>
      <c r="B2" s="90" t="s">
        <v>31</v>
      </c>
      <c r="C2" s="90" t="s">
        <v>650</v>
      </c>
      <c r="D2" s="90" t="s">
        <v>38</v>
      </c>
    </row>
    <row r="3" spans="1:4" s="8" customFormat="1" ht="15" customHeight="1">
      <c r="A3" s="253" t="s">
        <v>51</v>
      </c>
      <c r="B3" s="254" t="s">
        <v>50</v>
      </c>
      <c r="C3" s="255">
        <v>1</v>
      </c>
      <c r="D3" s="255" t="s">
        <v>399</v>
      </c>
    </row>
    <row r="4" spans="1:4">
      <c r="B4" s="16"/>
    </row>
    <row r="5" spans="1:4">
      <c r="B5" s="16"/>
    </row>
    <row r="6" spans="1:4">
      <c r="B6" s="16"/>
    </row>
    <row r="7" spans="1:4">
      <c r="B7" s="16"/>
    </row>
    <row r="8" spans="1:4">
      <c r="B8" s="16"/>
    </row>
    <row r="9" spans="1:4">
      <c r="B9" s="16"/>
    </row>
    <row r="10" spans="1:4">
      <c r="B10" s="16"/>
    </row>
    <row r="11" spans="1:4">
      <c r="B11" s="16"/>
    </row>
    <row r="12" spans="1:4">
      <c r="B12" s="16"/>
    </row>
    <row r="13" spans="1:4">
      <c r="B13" s="16"/>
    </row>
    <row r="14" spans="1:4">
      <c r="B14" s="16"/>
    </row>
    <row r="15" spans="1:4">
      <c r="B15" s="16"/>
    </row>
    <row r="16" spans="1:4">
      <c r="B16" s="16"/>
    </row>
    <row r="17" spans="2:2">
      <c r="B17" s="16"/>
    </row>
    <row r="18" spans="2:2">
      <c r="B18" s="16"/>
    </row>
    <row r="19" spans="2:2">
      <c r="B19" s="16"/>
    </row>
    <row r="20" spans="2:2">
      <c r="B20" s="16"/>
    </row>
    <row r="21" spans="2:2">
      <c r="B21" s="16"/>
    </row>
    <row r="22" spans="2:2">
      <c r="B22" s="16"/>
    </row>
    <row r="23" spans="2:2">
      <c r="B23" s="16"/>
    </row>
    <row r="24" spans="2:2">
      <c r="B24" s="16"/>
    </row>
    <row r="25" spans="2:2">
      <c r="B25" s="16"/>
    </row>
    <row r="26" spans="2:2">
      <c r="B26" s="16"/>
    </row>
    <row r="27" spans="2:2">
      <c r="B27" s="16"/>
    </row>
    <row r="28" spans="2:2">
      <c r="B28" s="16"/>
    </row>
    <row r="29" spans="2:2">
      <c r="B29" s="16"/>
    </row>
    <row r="30" spans="2:2">
      <c r="B30" s="16"/>
    </row>
    <row r="31" spans="2:2">
      <c r="B31" s="16"/>
    </row>
    <row r="32" spans="2:2">
      <c r="B32" s="16"/>
    </row>
    <row r="33" spans="2:2">
      <c r="B33" s="16"/>
    </row>
    <row r="34" spans="2:2">
      <c r="B34" s="16"/>
    </row>
    <row r="35" spans="2:2">
      <c r="B35" s="16"/>
    </row>
    <row r="36" spans="2:2">
      <c r="B36" s="16"/>
    </row>
    <row r="37" spans="2:2">
      <c r="B37" s="16"/>
    </row>
    <row r="38" spans="2:2">
      <c r="B38" s="16"/>
    </row>
    <row r="39" spans="2:2">
      <c r="B39" s="16"/>
    </row>
    <row r="40" spans="2:2">
      <c r="B40" s="16"/>
    </row>
    <row r="41" spans="2:2">
      <c r="B41" s="16"/>
    </row>
    <row r="42" spans="2:2">
      <c r="B42" s="16"/>
    </row>
    <row r="43" spans="2:2">
      <c r="B43" s="16"/>
    </row>
    <row r="44" spans="2:2">
      <c r="B44" s="16"/>
    </row>
    <row r="45" spans="2:2">
      <c r="B45" s="16"/>
    </row>
    <row r="46" spans="2:2">
      <c r="B46" s="16"/>
    </row>
    <row r="47" spans="2:2">
      <c r="B47" s="16"/>
    </row>
    <row r="48" spans="2:2">
      <c r="B48" s="16"/>
    </row>
    <row r="49" spans="2:2">
      <c r="B49" s="16"/>
    </row>
    <row r="50" spans="2:2">
      <c r="B50" s="16"/>
    </row>
    <row r="51" spans="2:2">
      <c r="B51" s="16"/>
    </row>
    <row r="52" spans="2:2">
      <c r="B52" s="16"/>
    </row>
    <row r="53" spans="2:2">
      <c r="B53" s="16"/>
    </row>
    <row r="54" spans="2:2">
      <c r="B54" s="16"/>
    </row>
    <row r="55" spans="2:2">
      <c r="B55" s="16"/>
    </row>
    <row r="56" spans="2:2">
      <c r="B56" s="16"/>
    </row>
    <row r="57" spans="2:2">
      <c r="B57" s="16"/>
    </row>
    <row r="58" spans="2:2">
      <c r="B58" s="16"/>
    </row>
    <row r="59" spans="2:2">
      <c r="B59" s="16"/>
    </row>
    <row r="60" spans="2:2">
      <c r="B60" s="16"/>
    </row>
    <row r="61" spans="2:2">
      <c r="B61" s="16"/>
    </row>
    <row r="62" spans="2:2">
      <c r="B62" s="16"/>
    </row>
    <row r="63" spans="2:2">
      <c r="B63" s="16"/>
    </row>
    <row r="64" spans="2:2">
      <c r="B64" s="16"/>
    </row>
    <row r="65" spans="2:2">
      <c r="B65" s="16"/>
    </row>
    <row r="66" spans="2:2">
      <c r="B66" s="16"/>
    </row>
    <row r="67" spans="2:2">
      <c r="B67" s="16"/>
    </row>
    <row r="68" spans="2:2">
      <c r="B68" s="16"/>
    </row>
    <row r="69" spans="2:2">
      <c r="B69" s="16"/>
    </row>
    <row r="70" spans="2:2">
      <c r="B70" s="16"/>
    </row>
    <row r="71" spans="2:2">
      <c r="B71" s="16"/>
    </row>
    <row r="72" spans="2:2">
      <c r="B72" s="16"/>
    </row>
    <row r="73" spans="2:2">
      <c r="B73" s="16"/>
    </row>
    <row r="74" spans="2:2">
      <c r="B74" s="16"/>
    </row>
    <row r="75" spans="2:2">
      <c r="B75" s="16"/>
    </row>
    <row r="76" spans="2:2">
      <c r="B76" s="16"/>
    </row>
    <row r="77" spans="2:2">
      <c r="B77" s="16"/>
    </row>
    <row r="78" spans="2:2">
      <c r="B78" s="16"/>
    </row>
    <row r="79" spans="2:2">
      <c r="B79" s="16"/>
    </row>
    <row r="80" spans="2:2">
      <c r="B80" s="16"/>
    </row>
    <row r="81" spans="2:2">
      <c r="B81" s="16"/>
    </row>
    <row r="82" spans="2:2">
      <c r="B82" s="16"/>
    </row>
    <row r="83" spans="2:2">
      <c r="B83" s="16"/>
    </row>
    <row r="84" spans="2:2">
      <c r="B84" s="16"/>
    </row>
    <row r="85" spans="2:2">
      <c r="B85" s="16"/>
    </row>
    <row r="86" spans="2:2">
      <c r="B86" s="16"/>
    </row>
    <row r="87" spans="2:2">
      <c r="B87" s="16"/>
    </row>
    <row r="88" spans="2:2">
      <c r="B88" s="16"/>
    </row>
    <row r="89" spans="2:2">
      <c r="B89" s="16"/>
    </row>
    <row r="90" spans="2:2">
      <c r="B90" s="16"/>
    </row>
    <row r="91" spans="2:2">
      <c r="B91" s="16"/>
    </row>
    <row r="92" spans="2:2">
      <c r="B92" s="16"/>
    </row>
    <row r="93" spans="2:2">
      <c r="B93" s="16"/>
    </row>
    <row r="94" spans="2:2">
      <c r="B94" s="16"/>
    </row>
  </sheetData>
  <mergeCells count="1">
    <mergeCell ref="A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109"/>
  <sheetViews>
    <sheetView zoomScaleNormal="100" workbookViewId="0">
      <pane ySplit="2" topLeftCell="A3" activePane="bottomLeft" state="frozen"/>
      <selection pane="bottomLeft"/>
    </sheetView>
  </sheetViews>
  <sheetFormatPr defaultColWidth="9.125" defaultRowHeight="13.8"/>
  <cols>
    <col min="1" max="1" width="16.25" style="46" customWidth="1"/>
    <col min="2" max="2" width="14" style="11" customWidth="1"/>
    <col min="3" max="4" width="17.375" style="11" customWidth="1"/>
    <col min="5" max="5" width="13" style="21" customWidth="1"/>
    <col min="6" max="6" width="16.625" style="23" bestFit="1" customWidth="1"/>
    <col min="7" max="7" width="16.625" style="23" customWidth="1"/>
    <col min="8" max="8" width="15.625" style="11" customWidth="1"/>
    <col min="9" max="9" width="26.625" style="11" bestFit="1" customWidth="1"/>
    <col min="10" max="10" width="15.125" style="11" customWidth="1"/>
    <col min="11" max="11" width="12.875" style="11" customWidth="1"/>
    <col min="12" max="12" width="9.75" style="11" customWidth="1"/>
    <col min="13" max="16384" width="9.125" style="12"/>
  </cols>
  <sheetData>
    <row r="1" spans="1:12" s="8" customFormat="1" ht="28.5" customHeight="1">
      <c r="A1" s="130" t="s">
        <v>573</v>
      </c>
      <c r="E1" s="17"/>
      <c r="F1" s="17"/>
      <c r="G1" s="17"/>
      <c r="H1" s="17"/>
      <c r="I1" s="11"/>
      <c r="J1" s="18"/>
      <c r="K1" s="11"/>
      <c r="L1" s="17"/>
    </row>
    <row r="2" spans="1:12" s="11" customFormat="1" ht="15" customHeight="1">
      <c r="A2" s="171" t="s">
        <v>71</v>
      </c>
      <c r="B2" s="171" t="s">
        <v>72</v>
      </c>
      <c r="C2" s="171" t="s">
        <v>40</v>
      </c>
      <c r="D2" s="171" t="s">
        <v>58</v>
      </c>
      <c r="E2" s="172" t="s">
        <v>59</v>
      </c>
      <c r="F2" s="172" t="s">
        <v>60</v>
      </c>
      <c r="G2" s="173" t="s">
        <v>63</v>
      </c>
      <c r="H2" s="173" t="s">
        <v>64</v>
      </c>
      <c r="I2" s="173" t="s">
        <v>61</v>
      </c>
      <c r="J2" s="171" t="s">
        <v>648</v>
      </c>
      <c r="K2" s="173" t="s">
        <v>55</v>
      </c>
      <c r="L2" s="174" t="s">
        <v>53</v>
      </c>
    </row>
    <row r="3" spans="1:12" s="11" customFormat="1" ht="15" customHeight="1">
      <c r="A3" s="26" t="s">
        <v>127</v>
      </c>
      <c r="B3" s="11" t="s">
        <v>152</v>
      </c>
      <c r="C3" s="26" t="s">
        <v>75</v>
      </c>
      <c r="D3" s="11">
        <v>14</v>
      </c>
      <c r="E3" s="175">
        <v>750714</v>
      </c>
      <c r="F3" s="175">
        <v>5612920</v>
      </c>
      <c r="G3" s="37">
        <v>0.5</v>
      </c>
      <c r="H3" s="37">
        <v>1</v>
      </c>
      <c r="I3" s="26" t="s">
        <v>49</v>
      </c>
      <c r="J3" s="41" t="s">
        <v>156</v>
      </c>
      <c r="K3" s="26" t="s">
        <v>54</v>
      </c>
      <c r="L3" s="39">
        <v>17</v>
      </c>
    </row>
    <row r="4" spans="1:12" s="11" customFormat="1" ht="15" customHeight="1">
      <c r="A4" s="26" t="s">
        <v>128</v>
      </c>
      <c r="B4" s="11" t="s">
        <v>152</v>
      </c>
      <c r="C4" s="26" t="s">
        <v>76</v>
      </c>
      <c r="D4" s="11">
        <v>14</v>
      </c>
      <c r="E4" s="175">
        <v>750169</v>
      </c>
      <c r="F4" s="175">
        <v>5605028</v>
      </c>
      <c r="G4" s="37">
        <v>0.4</v>
      </c>
      <c r="H4" s="37">
        <v>0.7</v>
      </c>
      <c r="I4" s="26" t="s">
        <v>49</v>
      </c>
      <c r="J4" s="41" t="s">
        <v>156</v>
      </c>
      <c r="K4" s="26" t="s">
        <v>54</v>
      </c>
      <c r="L4" s="39">
        <v>26</v>
      </c>
    </row>
    <row r="5" spans="1:12" s="11" customFormat="1" ht="15" customHeight="1">
      <c r="A5" s="26" t="s">
        <v>129</v>
      </c>
      <c r="B5" s="11" t="s">
        <v>152</v>
      </c>
      <c r="C5" s="26" t="s">
        <v>77</v>
      </c>
      <c r="D5" s="11">
        <v>14</v>
      </c>
      <c r="E5" s="175">
        <v>753487</v>
      </c>
      <c r="F5" s="175">
        <v>5609822</v>
      </c>
      <c r="G5" s="37">
        <v>0.4</v>
      </c>
      <c r="H5" s="37">
        <v>0.8</v>
      </c>
      <c r="I5" s="26" t="s">
        <v>49</v>
      </c>
      <c r="J5" s="41" t="s">
        <v>156</v>
      </c>
      <c r="K5" s="26" t="s">
        <v>54</v>
      </c>
      <c r="L5" s="39">
        <v>26</v>
      </c>
    </row>
    <row r="6" spans="1:12" s="11" customFormat="1" ht="15" customHeight="1">
      <c r="A6" s="26" t="s">
        <v>130</v>
      </c>
      <c r="B6" s="11" t="s">
        <v>152</v>
      </c>
      <c r="C6" s="26" t="s">
        <v>78</v>
      </c>
      <c r="D6" s="11">
        <v>14</v>
      </c>
      <c r="E6" s="175">
        <v>753693</v>
      </c>
      <c r="F6" s="175">
        <v>5596730</v>
      </c>
      <c r="G6" s="37">
        <v>0.4</v>
      </c>
      <c r="H6" s="37">
        <v>0.6</v>
      </c>
      <c r="I6" s="26" t="s">
        <v>49</v>
      </c>
      <c r="J6" s="41" t="s">
        <v>156</v>
      </c>
      <c r="K6" s="26" t="s">
        <v>54</v>
      </c>
      <c r="L6" s="39">
        <v>43</v>
      </c>
    </row>
    <row r="7" spans="1:12" s="11" customFormat="1" ht="15" customHeight="1">
      <c r="A7" s="26" t="s">
        <v>131</v>
      </c>
      <c r="B7" s="11" t="s">
        <v>152</v>
      </c>
      <c r="C7" s="26" t="s">
        <v>79</v>
      </c>
      <c r="D7" s="11">
        <v>14</v>
      </c>
      <c r="E7" s="175">
        <v>767166</v>
      </c>
      <c r="F7" s="175">
        <v>5594989</v>
      </c>
      <c r="G7" s="37">
        <v>0.4</v>
      </c>
      <c r="H7" s="37">
        <v>0.7</v>
      </c>
      <c r="I7" s="26" t="s">
        <v>49</v>
      </c>
      <c r="J7" s="41" t="s">
        <v>156</v>
      </c>
      <c r="K7" s="26" t="s">
        <v>54</v>
      </c>
      <c r="L7" s="39">
        <v>16</v>
      </c>
    </row>
    <row r="8" spans="1:12" s="11" customFormat="1" ht="15" customHeight="1">
      <c r="A8" s="26" t="s">
        <v>132</v>
      </c>
      <c r="B8" s="11" t="s">
        <v>152</v>
      </c>
      <c r="C8" s="26" t="s">
        <v>80</v>
      </c>
      <c r="D8" s="11">
        <v>14</v>
      </c>
      <c r="E8" s="175">
        <v>770524</v>
      </c>
      <c r="F8" s="175">
        <v>5592364</v>
      </c>
      <c r="G8" s="37">
        <v>0.4</v>
      </c>
      <c r="H8" s="37">
        <v>0.7</v>
      </c>
      <c r="I8" s="26" t="s">
        <v>49</v>
      </c>
      <c r="J8" s="41" t="s">
        <v>156</v>
      </c>
      <c r="K8" s="26" t="s">
        <v>54</v>
      </c>
      <c r="L8" s="39">
        <v>13</v>
      </c>
    </row>
    <row r="9" spans="1:12" s="11" customFormat="1" ht="15" customHeight="1">
      <c r="A9" s="26" t="s">
        <v>133</v>
      </c>
      <c r="B9" s="11" t="s">
        <v>152</v>
      </c>
      <c r="C9" s="26" t="s">
        <v>81</v>
      </c>
      <c r="D9" s="11">
        <v>14</v>
      </c>
      <c r="E9" s="175">
        <v>769664</v>
      </c>
      <c r="F9" s="175">
        <v>5589968</v>
      </c>
      <c r="G9" s="37">
        <v>0.5</v>
      </c>
      <c r="H9" s="37">
        <v>0.8</v>
      </c>
      <c r="I9" s="26" t="s">
        <v>49</v>
      </c>
      <c r="J9" s="41" t="s">
        <v>156</v>
      </c>
      <c r="K9" s="26" t="s">
        <v>54</v>
      </c>
      <c r="L9" s="39">
        <v>15</v>
      </c>
    </row>
    <row r="10" spans="1:12" s="11" customFormat="1" ht="15" customHeight="1">
      <c r="A10" s="26" t="s">
        <v>134</v>
      </c>
      <c r="B10" s="11" t="s">
        <v>73</v>
      </c>
      <c r="C10" s="26" t="s">
        <v>82</v>
      </c>
      <c r="D10" s="11">
        <v>14</v>
      </c>
      <c r="E10" s="175">
        <v>751326</v>
      </c>
      <c r="F10" s="175">
        <v>5593876</v>
      </c>
      <c r="G10" s="37">
        <v>2.5</v>
      </c>
      <c r="H10" s="37">
        <v>2.6</v>
      </c>
      <c r="I10" s="26" t="s">
        <v>49</v>
      </c>
      <c r="J10" s="41" t="s">
        <v>156</v>
      </c>
      <c r="K10" s="26" t="s">
        <v>54</v>
      </c>
      <c r="L10" s="39">
        <v>23</v>
      </c>
    </row>
    <row r="11" spans="1:12" s="11" customFormat="1" ht="15" customHeight="1">
      <c r="A11" s="26" t="s">
        <v>135</v>
      </c>
      <c r="B11" s="11" t="s">
        <v>152</v>
      </c>
      <c r="C11" s="26" t="s">
        <v>83</v>
      </c>
      <c r="D11" s="11">
        <v>14</v>
      </c>
      <c r="E11" s="175">
        <v>750285</v>
      </c>
      <c r="F11" s="175">
        <v>5612554</v>
      </c>
      <c r="G11" s="37">
        <v>0.7</v>
      </c>
      <c r="H11" s="37">
        <v>1</v>
      </c>
      <c r="I11" s="26" t="s">
        <v>49</v>
      </c>
      <c r="J11" s="41" t="s">
        <v>156</v>
      </c>
      <c r="K11" s="26" t="s">
        <v>54</v>
      </c>
      <c r="L11" s="39">
        <v>14</v>
      </c>
    </row>
    <row r="12" spans="1:12" s="11" customFormat="1" ht="15" customHeight="1">
      <c r="A12" s="26" t="s">
        <v>136</v>
      </c>
      <c r="B12" s="11" t="s">
        <v>152</v>
      </c>
      <c r="C12" s="26" t="s">
        <v>84</v>
      </c>
      <c r="D12" s="11">
        <v>14</v>
      </c>
      <c r="E12" s="175">
        <v>749922</v>
      </c>
      <c r="F12" s="175">
        <v>5612592</v>
      </c>
      <c r="G12" s="37">
        <v>0.4</v>
      </c>
      <c r="H12" s="37">
        <v>0.7</v>
      </c>
      <c r="I12" s="26" t="s">
        <v>49</v>
      </c>
      <c r="J12" s="41" t="s">
        <v>156</v>
      </c>
      <c r="K12" s="26" t="s">
        <v>54</v>
      </c>
      <c r="L12" s="39">
        <v>12</v>
      </c>
    </row>
    <row r="13" spans="1:12" s="11" customFormat="1" ht="15" customHeight="1">
      <c r="A13" s="26" t="s">
        <v>137</v>
      </c>
      <c r="B13" s="11" t="s">
        <v>152</v>
      </c>
      <c r="C13" s="26" t="s">
        <v>85</v>
      </c>
      <c r="D13" s="11">
        <v>14</v>
      </c>
      <c r="E13" s="175">
        <v>748088</v>
      </c>
      <c r="F13" s="175">
        <v>5612839</v>
      </c>
      <c r="G13" s="37">
        <v>0.3</v>
      </c>
      <c r="H13" s="37">
        <v>0.5</v>
      </c>
      <c r="I13" s="26" t="s">
        <v>49</v>
      </c>
      <c r="J13" s="41" t="s">
        <v>156</v>
      </c>
      <c r="K13" s="26" t="s">
        <v>372</v>
      </c>
      <c r="L13" s="39">
        <v>23</v>
      </c>
    </row>
    <row r="14" spans="1:12" s="11" customFormat="1" ht="15" customHeight="1">
      <c r="A14" s="26" t="s">
        <v>138</v>
      </c>
      <c r="B14" s="11" t="s">
        <v>152</v>
      </c>
      <c r="C14" s="26" t="s">
        <v>86</v>
      </c>
      <c r="D14" s="11">
        <v>14</v>
      </c>
      <c r="E14" s="175">
        <v>748978</v>
      </c>
      <c r="F14" s="175">
        <v>5612770</v>
      </c>
      <c r="G14" s="37">
        <v>0.6</v>
      </c>
      <c r="H14" s="37">
        <v>1</v>
      </c>
      <c r="I14" s="26" t="s">
        <v>49</v>
      </c>
      <c r="J14" s="41" t="s">
        <v>156</v>
      </c>
      <c r="K14" s="26" t="s">
        <v>54</v>
      </c>
      <c r="L14" s="39">
        <v>17</v>
      </c>
    </row>
    <row r="15" spans="1:12" s="11" customFormat="1" ht="15" customHeight="1">
      <c r="A15" s="26" t="s">
        <v>139</v>
      </c>
      <c r="B15" s="11" t="s">
        <v>152</v>
      </c>
      <c r="C15" s="26" t="s">
        <v>87</v>
      </c>
      <c r="D15" s="11">
        <v>14</v>
      </c>
      <c r="E15" s="175">
        <v>756901</v>
      </c>
      <c r="F15" s="175">
        <v>5599626</v>
      </c>
      <c r="G15" s="37">
        <v>0.4</v>
      </c>
      <c r="H15" s="37">
        <v>0.7</v>
      </c>
      <c r="I15" s="26" t="s">
        <v>49</v>
      </c>
      <c r="J15" s="41" t="s">
        <v>156</v>
      </c>
      <c r="K15" s="26" t="s">
        <v>372</v>
      </c>
      <c r="L15" s="39">
        <v>32</v>
      </c>
    </row>
    <row r="16" spans="1:12" s="11" customFormat="1" ht="15" customHeight="1">
      <c r="A16" s="26" t="s">
        <v>140</v>
      </c>
      <c r="B16" s="11" t="s">
        <v>152</v>
      </c>
      <c r="C16" s="26" t="s">
        <v>88</v>
      </c>
      <c r="D16" s="11">
        <v>14</v>
      </c>
      <c r="E16" s="175">
        <v>754666</v>
      </c>
      <c r="F16" s="175">
        <v>5599974</v>
      </c>
      <c r="G16" s="37">
        <v>0.1</v>
      </c>
      <c r="H16" s="37">
        <v>0.4</v>
      </c>
      <c r="I16" s="26" t="s">
        <v>49</v>
      </c>
      <c r="J16" s="41" t="s">
        <v>156</v>
      </c>
      <c r="K16" s="26" t="s">
        <v>372</v>
      </c>
      <c r="L16" s="39">
        <v>24</v>
      </c>
    </row>
    <row r="17" spans="1:14" s="11" customFormat="1" ht="15" customHeight="1">
      <c r="A17" s="26" t="s">
        <v>141</v>
      </c>
      <c r="B17" s="11" t="s">
        <v>152</v>
      </c>
      <c r="C17" s="26" t="s">
        <v>89</v>
      </c>
      <c r="D17" s="11">
        <v>14</v>
      </c>
      <c r="E17" s="175">
        <v>753010</v>
      </c>
      <c r="F17" s="175">
        <v>5601165</v>
      </c>
      <c r="G17" s="37">
        <v>0.4</v>
      </c>
      <c r="H17" s="37">
        <v>0.7</v>
      </c>
      <c r="I17" s="26" t="s">
        <v>49</v>
      </c>
      <c r="J17" s="41" t="s">
        <v>156</v>
      </c>
      <c r="K17" s="26" t="s">
        <v>54</v>
      </c>
      <c r="L17" s="39">
        <v>19</v>
      </c>
    </row>
    <row r="18" spans="1:14" s="11" customFormat="1" ht="15" customHeight="1">
      <c r="A18" s="26" t="s">
        <v>142</v>
      </c>
      <c r="B18" s="11" t="s">
        <v>152</v>
      </c>
      <c r="C18" s="26" t="s">
        <v>90</v>
      </c>
      <c r="D18" s="11">
        <v>14</v>
      </c>
      <c r="E18" s="175">
        <v>743208</v>
      </c>
      <c r="F18" s="175">
        <v>5579215</v>
      </c>
      <c r="G18" s="37">
        <v>1.7</v>
      </c>
      <c r="H18" s="37">
        <v>1.8</v>
      </c>
      <c r="I18" s="26" t="s">
        <v>49</v>
      </c>
      <c r="J18" s="41" t="s">
        <v>156</v>
      </c>
      <c r="K18" s="26" t="s">
        <v>54</v>
      </c>
      <c r="L18" s="39">
        <v>14</v>
      </c>
    </row>
    <row r="19" spans="1:14" s="11" customFormat="1" ht="15" customHeight="1">
      <c r="A19" s="26" t="s">
        <v>143</v>
      </c>
      <c r="B19" s="11" t="s">
        <v>152</v>
      </c>
      <c r="C19" s="26" t="s">
        <v>91</v>
      </c>
      <c r="D19" s="11">
        <v>14</v>
      </c>
      <c r="E19" s="175">
        <v>769774</v>
      </c>
      <c r="F19" s="175">
        <v>5597284</v>
      </c>
      <c r="G19" s="37">
        <v>0.6</v>
      </c>
      <c r="H19" s="37">
        <v>0.9</v>
      </c>
      <c r="I19" s="26" t="s">
        <v>49</v>
      </c>
      <c r="J19" s="41" t="s">
        <v>156</v>
      </c>
      <c r="K19" s="26" t="s">
        <v>54</v>
      </c>
      <c r="L19" s="39">
        <v>37</v>
      </c>
    </row>
    <row r="20" spans="1:14" s="11" customFormat="1" ht="15" customHeight="1">
      <c r="A20" s="26" t="s">
        <v>144</v>
      </c>
      <c r="B20" s="11" t="s">
        <v>152</v>
      </c>
      <c r="C20" s="26" t="s">
        <v>92</v>
      </c>
      <c r="D20" s="11">
        <v>14</v>
      </c>
      <c r="E20" s="175">
        <v>757147</v>
      </c>
      <c r="F20" s="175">
        <v>5596040</v>
      </c>
      <c r="G20" s="37">
        <v>0.4</v>
      </c>
      <c r="H20" s="37">
        <v>0.7</v>
      </c>
      <c r="I20" s="26" t="s">
        <v>49</v>
      </c>
      <c r="J20" s="41" t="s">
        <v>156</v>
      </c>
      <c r="K20" s="26" t="s">
        <v>54</v>
      </c>
      <c r="L20" s="39">
        <v>14</v>
      </c>
    </row>
    <row r="21" spans="1:14" s="11" customFormat="1" ht="15" customHeight="1">
      <c r="A21" s="26" t="s">
        <v>145</v>
      </c>
      <c r="B21" s="11" t="s">
        <v>152</v>
      </c>
      <c r="C21" s="26" t="s">
        <v>93</v>
      </c>
      <c r="D21" s="11">
        <v>14</v>
      </c>
      <c r="E21" s="175">
        <v>734875</v>
      </c>
      <c r="F21" s="175">
        <v>5589219</v>
      </c>
      <c r="G21" s="37">
        <v>0.6</v>
      </c>
      <c r="H21" s="37">
        <v>1</v>
      </c>
      <c r="I21" s="26" t="s">
        <v>49</v>
      </c>
      <c r="J21" s="41" t="s">
        <v>156</v>
      </c>
      <c r="K21" s="26" t="s">
        <v>54</v>
      </c>
      <c r="L21" s="39">
        <v>12</v>
      </c>
    </row>
    <row r="22" spans="1:14" s="11" customFormat="1" ht="15" customHeight="1">
      <c r="A22" s="26" t="s">
        <v>146</v>
      </c>
      <c r="B22" s="11" t="s">
        <v>152</v>
      </c>
      <c r="C22" s="26" t="s">
        <v>94</v>
      </c>
      <c r="D22" s="11">
        <v>14</v>
      </c>
      <c r="E22" s="175">
        <v>737525</v>
      </c>
      <c r="F22" s="175">
        <v>5589961</v>
      </c>
      <c r="G22" s="37">
        <v>0.3</v>
      </c>
      <c r="H22" s="37">
        <v>0.5</v>
      </c>
      <c r="I22" s="26" t="s">
        <v>49</v>
      </c>
      <c r="J22" s="41" t="s">
        <v>156</v>
      </c>
      <c r="K22" s="26" t="s">
        <v>54</v>
      </c>
      <c r="L22" s="39">
        <v>26</v>
      </c>
    </row>
    <row r="23" spans="1:14" s="11" customFormat="1" ht="15" customHeight="1">
      <c r="A23" s="26" t="s">
        <v>147</v>
      </c>
      <c r="B23" s="11" t="s">
        <v>73</v>
      </c>
      <c r="C23" s="26" t="s">
        <v>95</v>
      </c>
      <c r="D23" s="11">
        <v>14</v>
      </c>
      <c r="E23" s="175">
        <v>694114</v>
      </c>
      <c r="F23" s="175">
        <v>5674365</v>
      </c>
      <c r="G23" s="37">
        <v>0.3</v>
      </c>
      <c r="H23" s="37">
        <v>0.5</v>
      </c>
      <c r="I23" s="26" t="s">
        <v>153</v>
      </c>
      <c r="J23" s="41" t="s">
        <v>156</v>
      </c>
      <c r="K23" s="26" t="s">
        <v>54</v>
      </c>
      <c r="L23" s="39">
        <v>14</v>
      </c>
    </row>
    <row r="24" spans="1:14" s="11" customFormat="1" ht="15" customHeight="1">
      <c r="A24" s="26" t="s">
        <v>147</v>
      </c>
      <c r="B24" s="11" t="s">
        <v>73</v>
      </c>
      <c r="C24" s="26" t="s">
        <v>96</v>
      </c>
      <c r="D24" s="11">
        <v>14</v>
      </c>
      <c r="E24" s="175">
        <v>694114</v>
      </c>
      <c r="F24" s="175">
        <v>5674365</v>
      </c>
      <c r="G24" s="37">
        <v>0.6</v>
      </c>
      <c r="H24" s="37">
        <v>0.7</v>
      </c>
      <c r="I24" s="26" t="s">
        <v>154</v>
      </c>
      <c r="J24" s="41" t="s">
        <v>156</v>
      </c>
      <c r="K24" s="26" t="s">
        <v>54</v>
      </c>
      <c r="L24" s="39">
        <v>15</v>
      </c>
    </row>
    <row r="25" spans="1:14" s="11" customFormat="1" ht="15" customHeight="1">
      <c r="A25" s="26" t="s">
        <v>148</v>
      </c>
      <c r="B25" s="11" t="s">
        <v>152</v>
      </c>
      <c r="C25" s="26" t="s">
        <v>97</v>
      </c>
      <c r="D25" s="11">
        <v>14</v>
      </c>
      <c r="E25" s="26">
        <v>750804</v>
      </c>
      <c r="F25" s="26">
        <v>5612968</v>
      </c>
      <c r="G25" s="26">
        <v>0.3</v>
      </c>
      <c r="H25" s="26">
        <v>0.5</v>
      </c>
      <c r="I25" s="26" t="s">
        <v>49</v>
      </c>
      <c r="J25" s="41" t="s">
        <v>156</v>
      </c>
      <c r="K25" s="26" t="s">
        <v>54</v>
      </c>
      <c r="L25" s="39">
        <v>21</v>
      </c>
    </row>
    <row r="26" spans="1:14" s="11" customFormat="1" ht="15" customHeight="1">
      <c r="A26" s="26" t="s">
        <v>149</v>
      </c>
      <c r="B26" s="11" t="s">
        <v>152</v>
      </c>
      <c r="C26" s="26" t="s">
        <v>98</v>
      </c>
      <c r="D26" s="11">
        <v>14</v>
      </c>
      <c r="E26" s="26">
        <v>750620</v>
      </c>
      <c r="F26" s="26">
        <v>5602276</v>
      </c>
      <c r="G26" s="26">
        <v>0.4</v>
      </c>
      <c r="H26" s="26">
        <v>0.7</v>
      </c>
      <c r="I26" s="26" t="s">
        <v>49</v>
      </c>
      <c r="J26" s="41" t="s">
        <v>156</v>
      </c>
      <c r="K26" s="26" t="s">
        <v>54</v>
      </c>
      <c r="L26" s="39">
        <v>15</v>
      </c>
    </row>
    <row r="27" spans="1:14" s="11" customFormat="1" ht="15" customHeight="1">
      <c r="A27" s="26" t="s">
        <v>150</v>
      </c>
      <c r="B27" s="11" t="s">
        <v>152</v>
      </c>
      <c r="C27" s="26" t="s">
        <v>99</v>
      </c>
      <c r="D27" s="11">
        <v>14</v>
      </c>
      <c r="E27" s="26">
        <v>752359</v>
      </c>
      <c r="F27" s="26">
        <v>5612356</v>
      </c>
      <c r="G27" s="26">
        <v>0.45</v>
      </c>
      <c r="H27" s="26">
        <v>0.75</v>
      </c>
      <c r="I27" s="26" t="s">
        <v>49</v>
      </c>
      <c r="J27" s="41" t="s">
        <v>156</v>
      </c>
      <c r="K27" s="26" t="s">
        <v>54</v>
      </c>
      <c r="L27" s="39">
        <v>14</v>
      </c>
    </row>
    <row r="28" spans="1:14" s="11" customFormat="1" ht="15" customHeight="1">
      <c r="A28" s="26" t="s">
        <v>151</v>
      </c>
      <c r="B28" s="11" t="s">
        <v>152</v>
      </c>
      <c r="C28" s="26" t="s">
        <v>100</v>
      </c>
      <c r="D28" s="11">
        <v>14</v>
      </c>
      <c r="E28" s="26">
        <v>752527</v>
      </c>
      <c r="F28" s="26">
        <v>5612418</v>
      </c>
      <c r="G28" s="26">
        <v>0.5</v>
      </c>
      <c r="H28" s="26">
        <v>0.8</v>
      </c>
      <c r="I28" s="26" t="s">
        <v>49</v>
      </c>
      <c r="J28" s="41" t="s">
        <v>156</v>
      </c>
      <c r="K28" s="26" t="s">
        <v>372</v>
      </c>
      <c r="L28" s="39">
        <v>22</v>
      </c>
    </row>
    <row r="29" spans="1:14" s="11" customFormat="1" ht="15" customHeight="1">
      <c r="A29" s="26" t="s">
        <v>127</v>
      </c>
      <c r="B29" s="11" t="s">
        <v>152</v>
      </c>
      <c r="C29" s="26" t="s">
        <v>101</v>
      </c>
      <c r="D29" s="11">
        <v>14</v>
      </c>
      <c r="E29" s="175">
        <v>750714</v>
      </c>
      <c r="F29" s="175">
        <v>5612920</v>
      </c>
      <c r="G29" s="37">
        <v>0.5</v>
      </c>
      <c r="H29" s="37">
        <v>1</v>
      </c>
      <c r="I29" s="26" t="s">
        <v>49</v>
      </c>
      <c r="J29" s="26" t="s">
        <v>157</v>
      </c>
      <c r="K29" s="26" t="s">
        <v>54</v>
      </c>
      <c r="L29" s="38">
        <v>19</v>
      </c>
      <c r="N29" s="26"/>
    </row>
    <row r="30" spans="1:14" s="11" customFormat="1" ht="15" customHeight="1">
      <c r="A30" s="26" t="s">
        <v>128</v>
      </c>
      <c r="B30" s="11" t="s">
        <v>152</v>
      </c>
      <c r="C30" s="26" t="s">
        <v>102</v>
      </c>
      <c r="D30" s="11">
        <v>14</v>
      </c>
      <c r="E30" s="175">
        <v>750169</v>
      </c>
      <c r="F30" s="175">
        <v>5605028</v>
      </c>
      <c r="G30" s="37">
        <v>0.4</v>
      </c>
      <c r="H30" s="37">
        <v>0.7</v>
      </c>
      <c r="I30" s="26" t="s">
        <v>49</v>
      </c>
      <c r="J30" s="26" t="s">
        <v>157</v>
      </c>
      <c r="K30" s="26" t="s">
        <v>54</v>
      </c>
      <c r="L30" s="38">
        <v>19</v>
      </c>
      <c r="N30" s="26"/>
    </row>
    <row r="31" spans="1:14" s="11" customFormat="1" ht="15" customHeight="1">
      <c r="A31" s="26" t="s">
        <v>129</v>
      </c>
      <c r="B31" s="11" t="s">
        <v>152</v>
      </c>
      <c r="C31" s="26" t="s">
        <v>103</v>
      </c>
      <c r="D31" s="11">
        <v>14</v>
      </c>
      <c r="E31" s="175">
        <v>753487</v>
      </c>
      <c r="F31" s="175">
        <v>5609822</v>
      </c>
      <c r="G31" s="37">
        <v>0.4</v>
      </c>
      <c r="H31" s="37">
        <v>0.8</v>
      </c>
      <c r="I31" s="26" t="s">
        <v>49</v>
      </c>
      <c r="J31" s="26" t="s">
        <v>157</v>
      </c>
      <c r="K31" s="26" t="s">
        <v>54</v>
      </c>
      <c r="L31" s="38">
        <v>24</v>
      </c>
      <c r="N31" s="26"/>
    </row>
    <row r="32" spans="1:14" s="11" customFormat="1" ht="15" customHeight="1">
      <c r="A32" s="26" t="s">
        <v>130</v>
      </c>
      <c r="B32" s="11" t="s">
        <v>152</v>
      </c>
      <c r="C32" s="26" t="s">
        <v>104</v>
      </c>
      <c r="D32" s="11">
        <v>14</v>
      </c>
      <c r="E32" s="175">
        <v>753693</v>
      </c>
      <c r="F32" s="175">
        <v>5596730</v>
      </c>
      <c r="G32" s="37">
        <v>0.4</v>
      </c>
      <c r="H32" s="37">
        <v>0.6</v>
      </c>
      <c r="I32" s="26" t="s">
        <v>49</v>
      </c>
      <c r="J32" s="26" t="s">
        <v>157</v>
      </c>
      <c r="K32" s="26" t="s">
        <v>54</v>
      </c>
      <c r="L32" s="38">
        <v>49</v>
      </c>
      <c r="N32" s="26"/>
    </row>
    <row r="33" spans="1:14" s="11" customFormat="1" ht="15" customHeight="1">
      <c r="A33" s="26" t="s">
        <v>131</v>
      </c>
      <c r="B33" s="11" t="s">
        <v>152</v>
      </c>
      <c r="C33" s="26" t="s">
        <v>105</v>
      </c>
      <c r="D33" s="11">
        <v>14</v>
      </c>
      <c r="E33" s="175">
        <v>767166</v>
      </c>
      <c r="F33" s="175">
        <v>5594989</v>
      </c>
      <c r="G33" s="37">
        <v>0.4</v>
      </c>
      <c r="H33" s="37">
        <v>0.7</v>
      </c>
      <c r="I33" s="26" t="s">
        <v>49</v>
      </c>
      <c r="J33" s="26" t="s">
        <v>157</v>
      </c>
      <c r="K33" s="26" t="s">
        <v>54</v>
      </c>
      <c r="L33" s="38">
        <v>14</v>
      </c>
      <c r="N33" s="26"/>
    </row>
    <row r="34" spans="1:14" s="11" customFormat="1" ht="15" customHeight="1">
      <c r="A34" s="26" t="s">
        <v>132</v>
      </c>
      <c r="B34" s="11" t="s">
        <v>152</v>
      </c>
      <c r="C34" s="26" t="s">
        <v>106</v>
      </c>
      <c r="D34" s="11">
        <v>14</v>
      </c>
      <c r="E34" s="175">
        <v>770524</v>
      </c>
      <c r="F34" s="175">
        <v>5592364</v>
      </c>
      <c r="G34" s="37">
        <v>0.4</v>
      </c>
      <c r="H34" s="37">
        <v>0.7</v>
      </c>
      <c r="I34" s="26" t="s">
        <v>49</v>
      </c>
      <c r="J34" s="26" t="s">
        <v>157</v>
      </c>
      <c r="K34" s="26" t="s">
        <v>54</v>
      </c>
      <c r="L34" s="38">
        <v>12</v>
      </c>
      <c r="N34" s="26"/>
    </row>
    <row r="35" spans="1:14" s="11" customFormat="1" ht="15" customHeight="1">
      <c r="A35" s="26" t="s">
        <v>133</v>
      </c>
      <c r="B35" s="11" t="s">
        <v>152</v>
      </c>
      <c r="C35" s="26" t="s">
        <v>107</v>
      </c>
      <c r="D35" s="11">
        <v>14</v>
      </c>
      <c r="E35" s="175">
        <v>769664</v>
      </c>
      <c r="F35" s="175">
        <v>5589968</v>
      </c>
      <c r="G35" s="37">
        <v>0.5</v>
      </c>
      <c r="H35" s="37">
        <v>0.8</v>
      </c>
      <c r="I35" s="26" t="s">
        <v>49</v>
      </c>
      <c r="J35" s="26" t="s">
        <v>157</v>
      </c>
      <c r="K35" s="26" t="s">
        <v>54</v>
      </c>
      <c r="L35" s="38">
        <v>12</v>
      </c>
      <c r="N35" s="26"/>
    </row>
    <row r="36" spans="1:14" s="11" customFormat="1" ht="15" customHeight="1">
      <c r="A36" s="26" t="s">
        <v>134</v>
      </c>
      <c r="B36" s="11" t="s">
        <v>73</v>
      </c>
      <c r="C36" s="26" t="s">
        <v>108</v>
      </c>
      <c r="D36" s="11">
        <v>14</v>
      </c>
      <c r="E36" s="175">
        <v>751326</v>
      </c>
      <c r="F36" s="175">
        <v>5593876</v>
      </c>
      <c r="G36" s="37">
        <v>2.5</v>
      </c>
      <c r="H36" s="37">
        <v>2.6</v>
      </c>
      <c r="I36" s="26" t="s">
        <v>49</v>
      </c>
      <c r="J36" s="26" t="s">
        <v>157</v>
      </c>
      <c r="K36" s="26" t="s">
        <v>54</v>
      </c>
      <c r="L36" s="38">
        <v>21</v>
      </c>
      <c r="N36" s="26"/>
    </row>
    <row r="37" spans="1:14" s="11" customFormat="1" ht="15" customHeight="1">
      <c r="A37" s="26" t="s">
        <v>135</v>
      </c>
      <c r="B37" s="11" t="s">
        <v>152</v>
      </c>
      <c r="C37" s="26" t="s">
        <v>109</v>
      </c>
      <c r="D37" s="11">
        <v>14</v>
      </c>
      <c r="E37" s="175">
        <v>750285</v>
      </c>
      <c r="F37" s="175">
        <v>5612554</v>
      </c>
      <c r="G37" s="37">
        <v>0.7</v>
      </c>
      <c r="H37" s="37">
        <v>1</v>
      </c>
      <c r="I37" s="26" t="s">
        <v>49</v>
      </c>
      <c r="J37" s="26" t="s">
        <v>157</v>
      </c>
      <c r="K37" s="26" t="s">
        <v>54</v>
      </c>
      <c r="L37" s="38">
        <v>17</v>
      </c>
      <c r="N37" s="26"/>
    </row>
    <row r="38" spans="1:14" s="11" customFormat="1" ht="15" customHeight="1">
      <c r="A38" s="26" t="s">
        <v>136</v>
      </c>
      <c r="B38" s="11" t="s">
        <v>152</v>
      </c>
      <c r="C38" s="26" t="s">
        <v>110</v>
      </c>
      <c r="D38" s="11">
        <v>14</v>
      </c>
      <c r="E38" s="175">
        <v>749922</v>
      </c>
      <c r="F38" s="175">
        <v>5612592</v>
      </c>
      <c r="G38" s="37">
        <v>0.4</v>
      </c>
      <c r="H38" s="37">
        <v>0.7</v>
      </c>
      <c r="I38" s="26" t="s">
        <v>49</v>
      </c>
      <c r="J38" s="26" t="s">
        <v>157</v>
      </c>
      <c r="K38" s="26" t="s">
        <v>54</v>
      </c>
      <c r="L38" s="38">
        <v>17</v>
      </c>
      <c r="N38" s="26"/>
    </row>
    <row r="39" spans="1:14" s="11" customFormat="1" ht="15" customHeight="1">
      <c r="A39" s="26" t="s">
        <v>137</v>
      </c>
      <c r="B39" s="11" t="s">
        <v>152</v>
      </c>
      <c r="C39" s="26" t="s">
        <v>111</v>
      </c>
      <c r="D39" s="11">
        <v>14</v>
      </c>
      <c r="E39" s="175">
        <v>748088</v>
      </c>
      <c r="F39" s="175">
        <v>5612839</v>
      </c>
      <c r="G39" s="37">
        <v>0.3</v>
      </c>
      <c r="H39" s="37">
        <v>0.5</v>
      </c>
      <c r="I39" s="26" t="s">
        <v>49</v>
      </c>
      <c r="J39" s="26" t="s">
        <v>157</v>
      </c>
      <c r="K39" s="26" t="s">
        <v>372</v>
      </c>
      <c r="L39" s="38">
        <v>17</v>
      </c>
      <c r="N39" s="26"/>
    </row>
    <row r="40" spans="1:14" s="11" customFormat="1" ht="15" customHeight="1">
      <c r="A40" s="26" t="s">
        <v>138</v>
      </c>
      <c r="B40" s="11" t="s">
        <v>152</v>
      </c>
      <c r="C40" s="26" t="s">
        <v>112</v>
      </c>
      <c r="D40" s="11">
        <v>14</v>
      </c>
      <c r="E40" s="175">
        <v>748978</v>
      </c>
      <c r="F40" s="175">
        <v>5612770</v>
      </c>
      <c r="G40" s="37">
        <v>0.6</v>
      </c>
      <c r="H40" s="37">
        <v>1</v>
      </c>
      <c r="I40" s="26" t="s">
        <v>49</v>
      </c>
      <c r="J40" s="26" t="s">
        <v>157</v>
      </c>
      <c r="K40" s="26" t="s">
        <v>54</v>
      </c>
      <c r="L40" s="38">
        <v>16</v>
      </c>
      <c r="N40" s="26"/>
    </row>
    <row r="41" spans="1:14" s="11" customFormat="1" ht="15" customHeight="1">
      <c r="A41" s="26" t="s">
        <v>139</v>
      </c>
      <c r="B41" s="11" t="s">
        <v>152</v>
      </c>
      <c r="C41" s="26" t="s">
        <v>113</v>
      </c>
      <c r="D41" s="11">
        <v>14</v>
      </c>
      <c r="E41" s="175">
        <v>756901</v>
      </c>
      <c r="F41" s="175">
        <v>5599626</v>
      </c>
      <c r="G41" s="37">
        <v>0.4</v>
      </c>
      <c r="H41" s="37">
        <v>0.7</v>
      </c>
      <c r="I41" s="26" t="s">
        <v>49</v>
      </c>
      <c r="J41" s="26" t="s">
        <v>157</v>
      </c>
      <c r="K41" s="26" t="s">
        <v>372</v>
      </c>
      <c r="L41" s="38">
        <v>16</v>
      </c>
      <c r="N41" s="26"/>
    </row>
    <row r="42" spans="1:14" s="11" customFormat="1" ht="15" customHeight="1">
      <c r="A42" s="26" t="s">
        <v>140</v>
      </c>
      <c r="B42" s="11" t="s">
        <v>152</v>
      </c>
      <c r="C42" s="26" t="s">
        <v>114</v>
      </c>
      <c r="D42" s="11">
        <v>14</v>
      </c>
      <c r="E42" s="175">
        <v>754666</v>
      </c>
      <c r="F42" s="175">
        <v>5599974</v>
      </c>
      <c r="G42" s="37">
        <v>0.1</v>
      </c>
      <c r="H42" s="37">
        <v>0.4</v>
      </c>
      <c r="I42" s="26" t="s">
        <v>49</v>
      </c>
      <c r="J42" s="26" t="s">
        <v>157</v>
      </c>
      <c r="K42" s="26" t="s">
        <v>372</v>
      </c>
      <c r="L42" s="38">
        <v>14</v>
      </c>
      <c r="N42" s="26"/>
    </row>
    <row r="43" spans="1:14" s="11" customFormat="1" ht="15" customHeight="1">
      <c r="A43" s="26" t="s">
        <v>141</v>
      </c>
      <c r="B43" s="11" t="s">
        <v>152</v>
      </c>
      <c r="C43" s="26" t="s">
        <v>115</v>
      </c>
      <c r="D43" s="11">
        <v>14</v>
      </c>
      <c r="E43" s="175">
        <v>753010</v>
      </c>
      <c r="F43" s="175">
        <v>5601165</v>
      </c>
      <c r="G43" s="37">
        <v>0.4</v>
      </c>
      <c r="H43" s="37">
        <v>0.7</v>
      </c>
      <c r="I43" s="26" t="s">
        <v>49</v>
      </c>
      <c r="J43" s="26" t="s">
        <v>157</v>
      </c>
      <c r="K43" s="26" t="s">
        <v>54</v>
      </c>
      <c r="L43" s="38">
        <v>18</v>
      </c>
      <c r="N43" s="26"/>
    </row>
    <row r="44" spans="1:14" s="11" customFormat="1" ht="15" customHeight="1">
      <c r="A44" s="26" t="s">
        <v>142</v>
      </c>
      <c r="B44" s="11" t="s">
        <v>152</v>
      </c>
      <c r="C44" s="26" t="s">
        <v>116</v>
      </c>
      <c r="D44" s="11">
        <v>14</v>
      </c>
      <c r="E44" s="175">
        <v>743208</v>
      </c>
      <c r="F44" s="175">
        <v>5579215</v>
      </c>
      <c r="G44" s="37">
        <v>1.7</v>
      </c>
      <c r="H44" s="37">
        <v>1.8</v>
      </c>
      <c r="I44" s="26" t="s">
        <v>49</v>
      </c>
      <c r="J44" s="26" t="s">
        <v>157</v>
      </c>
      <c r="K44" s="26" t="s">
        <v>54</v>
      </c>
      <c r="L44" s="38">
        <v>15</v>
      </c>
      <c r="N44" s="26"/>
    </row>
    <row r="45" spans="1:14" s="11" customFormat="1" ht="15" customHeight="1">
      <c r="A45" s="26" t="s">
        <v>143</v>
      </c>
      <c r="B45" s="11" t="s">
        <v>152</v>
      </c>
      <c r="C45" s="26" t="s">
        <v>117</v>
      </c>
      <c r="D45" s="11">
        <v>14</v>
      </c>
      <c r="E45" s="175">
        <v>769774</v>
      </c>
      <c r="F45" s="175">
        <v>5597284</v>
      </c>
      <c r="G45" s="37">
        <v>0.6</v>
      </c>
      <c r="H45" s="37">
        <v>0.9</v>
      </c>
      <c r="I45" s="26" t="s">
        <v>49</v>
      </c>
      <c r="J45" s="26" t="s">
        <v>157</v>
      </c>
      <c r="K45" s="26" t="s">
        <v>54</v>
      </c>
      <c r="L45" s="38">
        <v>22</v>
      </c>
      <c r="N45" s="26"/>
    </row>
    <row r="46" spans="1:14" s="11" customFormat="1" ht="15" customHeight="1">
      <c r="A46" s="26" t="s">
        <v>144</v>
      </c>
      <c r="B46" s="11" t="s">
        <v>152</v>
      </c>
      <c r="C46" s="26" t="s">
        <v>118</v>
      </c>
      <c r="D46" s="11">
        <v>14</v>
      </c>
      <c r="E46" s="175">
        <v>757147</v>
      </c>
      <c r="F46" s="175">
        <v>5596040</v>
      </c>
      <c r="G46" s="37">
        <v>0.4</v>
      </c>
      <c r="H46" s="37">
        <v>0.7</v>
      </c>
      <c r="I46" s="26" t="s">
        <v>49</v>
      </c>
      <c r="J46" s="26" t="s">
        <v>157</v>
      </c>
      <c r="K46" s="26" t="s">
        <v>54</v>
      </c>
      <c r="L46" s="38">
        <v>22</v>
      </c>
      <c r="N46" s="26"/>
    </row>
    <row r="47" spans="1:14" s="11" customFormat="1" ht="15" customHeight="1">
      <c r="A47" s="26" t="s">
        <v>145</v>
      </c>
      <c r="B47" s="11" t="s">
        <v>152</v>
      </c>
      <c r="C47" s="26" t="s">
        <v>119</v>
      </c>
      <c r="D47" s="11">
        <v>14</v>
      </c>
      <c r="E47" s="175">
        <v>734875</v>
      </c>
      <c r="F47" s="175">
        <v>5589219</v>
      </c>
      <c r="G47" s="37">
        <v>0.6</v>
      </c>
      <c r="H47" s="37">
        <v>1</v>
      </c>
      <c r="I47" s="26" t="s">
        <v>49</v>
      </c>
      <c r="J47" s="26" t="s">
        <v>157</v>
      </c>
      <c r="K47" s="26" t="s">
        <v>54</v>
      </c>
      <c r="L47" s="38">
        <v>23</v>
      </c>
      <c r="N47" s="26"/>
    </row>
    <row r="48" spans="1:14" s="11" customFormat="1" ht="15" customHeight="1">
      <c r="A48" s="26" t="s">
        <v>146</v>
      </c>
      <c r="B48" s="11" t="s">
        <v>152</v>
      </c>
      <c r="C48" s="26" t="s">
        <v>120</v>
      </c>
      <c r="D48" s="11">
        <v>14</v>
      </c>
      <c r="E48" s="175">
        <v>737525</v>
      </c>
      <c r="F48" s="175">
        <v>5589961</v>
      </c>
      <c r="G48" s="37">
        <v>0.3</v>
      </c>
      <c r="H48" s="37">
        <v>0.5</v>
      </c>
      <c r="I48" s="26" t="s">
        <v>49</v>
      </c>
      <c r="J48" s="26" t="s">
        <v>157</v>
      </c>
      <c r="K48" s="26" t="s">
        <v>54</v>
      </c>
      <c r="L48" s="38">
        <v>14</v>
      </c>
      <c r="N48" s="26"/>
    </row>
    <row r="49" spans="1:14" s="11" customFormat="1" ht="15" customHeight="1">
      <c r="A49" s="26" t="s">
        <v>147</v>
      </c>
      <c r="B49" s="11" t="s">
        <v>73</v>
      </c>
      <c r="C49" s="26" t="s">
        <v>121</v>
      </c>
      <c r="D49" s="11">
        <v>14</v>
      </c>
      <c r="E49" s="175">
        <v>694114</v>
      </c>
      <c r="F49" s="175">
        <v>5674365</v>
      </c>
      <c r="G49" s="37">
        <v>0.3</v>
      </c>
      <c r="H49" s="37">
        <v>0.5</v>
      </c>
      <c r="I49" s="26" t="s">
        <v>153</v>
      </c>
      <c r="J49" s="26" t="s">
        <v>157</v>
      </c>
      <c r="K49" s="26" t="s">
        <v>54</v>
      </c>
      <c r="L49" s="38">
        <v>19</v>
      </c>
      <c r="N49" s="26"/>
    </row>
    <row r="50" spans="1:14" s="11" customFormat="1" ht="15" customHeight="1">
      <c r="A50" s="26" t="s">
        <v>147</v>
      </c>
      <c r="B50" s="11" t="s">
        <v>73</v>
      </c>
      <c r="C50" s="26" t="s">
        <v>122</v>
      </c>
      <c r="D50" s="11">
        <v>14</v>
      </c>
      <c r="E50" s="175">
        <v>694114</v>
      </c>
      <c r="F50" s="175">
        <v>5674365</v>
      </c>
      <c r="G50" s="37">
        <v>0.6</v>
      </c>
      <c r="H50" s="37">
        <v>0.7</v>
      </c>
      <c r="I50" s="26" t="s">
        <v>154</v>
      </c>
      <c r="J50" s="26" t="s">
        <v>157</v>
      </c>
      <c r="K50" s="26" t="s">
        <v>54</v>
      </c>
      <c r="L50" s="38">
        <v>21</v>
      </c>
      <c r="N50" s="26"/>
    </row>
    <row r="51" spans="1:14" s="11" customFormat="1" ht="15" customHeight="1">
      <c r="A51" s="26" t="s">
        <v>148</v>
      </c>
      <c r="B51" s="11" t="s">
        <v>152</v>
      </c>
      <c r="C51" s="26" t="s">
        <v>123</v>
      </c>
      <c r="D51" s="11">
        <v>14</v>
      </c>
      <c r="E51" s="26">
        <v>750804</v>
      </c>
      <c r="F51" s="26">
        <v>5612968</v>
      </c>
      <c r="G51" s="26">
        <v>0.3</v>
      </c>
      <c r="H51" s="26">
        <v>0.5</v>
      </c>
      <c r="I51" s="26" t="s">
        <v>49</v>
      </c>
      <c r="J51" s="26" t="s">
        <v>157</v>
      </c>
      <c r="K51" s="26" t="s">
        <v>54</v>
      </c>
      <c r="L51" s="38">
        <v>11</v>
      </c>
      <c r="N51" s="26"/>
    </row>
    <row r="52" spans="1:14" s="11" customFormat="1" ht="15" customHeight="1">
      <c r="A52" s="26" t="s">
        <v>149</v>
      </c>
      <c r="B52" s="11" t="s">
        <v>152</v>
      </c>
      <c r="C52" s="26" t="s">
        <v>124</v>
      </c>
      <c r="D52" s="11">
        <v>14</v>
      </c>
      <c r="E52" s="26">
        <v>750620</v>
      </c>
      <c r="F52" s="26">
        <v>5602276</v>
      </c>
      <c r="G52" s="26">
        <v>0.4</v>
      </c>
      <c r="H52" s="26">
        <v>0.7</v>
      </c>
      <c r="I52" s="26" t="s">
        <v>49</v>
      </c>
      <c r="J52" s="26" t="s">
        <v>157</v>
      </c>
      <c r="K52" s="26" t="s">
        <v>54</v>
      </c>
      <c r="L52" s="38">
        <v>19</v>
      </c>
      <c r="N52" s="26"/>
    </row>
    <row r="53" spans="1:14" s="11" customFormat="1" ht="15" customHeight="1">
      <c r="A53" s="26" t="s">
        <v>150</v>
      </c>
      <c r="B53" s="11" t="s">
        <v>152</v>
      </c>
      <c r="C53" s="26" t="s">
        <v>125</v>
      </c>
      <c r="D53" s="11">
        <v>14</v>
      </c>
      <c r="E53" s="26">
        <v>752359</v>
      </c>
      <c r="F53" s="26">
        <v>5612356</v>
      </c>
      <c r="G53" s="26">
        <v>0.45</v>
      </c>
      <c r="H53" s="26">
        <v>0.75</v>
      </c>
      <c r="I53" s="26" t="s">
        <v>49</v>
      </c>
      <c r="J53" s="26" t="s">
        <v>157</v>
      </c>
      <c r="K53" s="26" t="s">
        <v>54</v>
      </c>
      <c r="L53" s="38">
        <v>15</v>
      </c>
      <c r="N53" s="26"/>
    </row>
    <row r="54" spans="1:14" s="11" customFormat="1" ht="15" customHeight="1">
      <c r="A54" s="36" t="s">
        <v>151</v>
      </c>
      <c r="B54" s="14" t="s">
        <v>152</v>
      </c>
      <c r="C54" s="36" t="s">
        <v>126</v>
      </c>
      <c r="D54" s="14">
        <v>14</v>
      </c>
      <c r="E54" s="36">
        <v>752527</v>
      </c>
      <c r="F54" s="36">
        <v>5612418</v>
      </c>
      <c r="G54" s="36">
        <v>0.5</v>
      </c>
      <c r="H54" s="36">
        <v>0.8</v>
      </c>
      <c r="I54" s="36" t="s">
        <v>49</v>
      </c>
      <c r="J54" s="36" t="s">
        <v>157</v>
      </c>
      <c r="K54" s="36" t="s">
        <v>372</v>
      </c>
      <c r="L54" s="66">
        <v>22</v>
      </c>
    </row>
    <row r="55" spans="1:14" s="11" customFormat="1" ht="15" customHeight="1">
      <c r="A55" s="15" t="s">
        <v>460</v>
      </c>
      <c r="B55" s="91" t="s">
        <v>660</v>
      </c>
      <c r="C55" s="15" t="s">
        <v>158</v>
      </c>
      <c r="D55" s="15">
        <v>14</v>
      </c>
      <c r="E55" s="43">
        <v>642624.15</v>
      </c>
      <c r="F55" s="43">
        <v>5774679.7699999996</v>
      </c>
      <c r="G55" s="63">
        <v>0.3</v>
      </c>
      <c r="H55" s="63">
        <v>0.5</v>
      </c>
      <c r="I55" s="63" t="s">
        <v>49</v>
      </c>
      <c r="J55" s="41" t="s">
        <v>156</v>
      </c>
      <c r="K55" s="15" t="s">
        <v>54</v>
      </c>
      <c r="L55" s="38">
        <v>11</v>
      </c>
      <c r="M55" s="12"/>
    </row>
    <row r="56" spans="1:14" s="11" customFormat="1" ht="15" customHeight="1">
      <c r="A56" s="15" t="s">
        <v>461</v>
      </c>
      <c r="B56" s="91" t="s">
        <v>661</v>
      </c>
      <c r="C56" s="15" t="s">
        <v>159</v>
      </c>
      <c r="D56" s="15">
        <v>14</v>
      </c>
      <c r="E56" s="43">
        <v>688017.87</v>
      </c>
      <c r="F56" s="43">
        <v>5681677.1699999999</v>
      </c>
      <c r="G56" s="63">
        <v>0.6</v>
      </c>
      <c r="H56" s="63">
        <v>0.8</v>
      </c>
      <c r="I56" s="63" t="s">
        <v>49</v>
      </c>
      <c r="J56" s="41" t="s">
        <v>156</v>
      </c>
      <c r="K56" s="15" t="s">
        <v>54</v>
      </c>
      <c r="L56" s="38">
        <v>32</v>
      </c>
      <c r="M56" s="12"/>
    </row>
    <row r="57" spans="1:14" s="11" customFormat="1" ht="15" customHeight="1">
      <c r="A57" s="15" t="s">
        <v>462</v>
      </c>
      <c r="B57" s="91" t="s">
        <v>589</v>
      </c>
      <c r="C57" s="15" t="s">
        <v>160</v>
      </c>
      <c r="D57" s="15">
        <v>14</v>
      </c>
      <c r="E57" s="43">
        <v>691796.79</v>
      </c>
      <c r="F57" s="43">
        <v>5676242.8600000003</v>
      </c>
      <c r="G57" s="63">
        <v>1.1000000000000001</v>
      </c>
      <c r="H57" s="63">
        <v>1.4</v>
      </c>
      <c r="I57" s="63" t="s">
        <v>49</v>
      </c>
      <c r="J57" s="41" t="s">
        <v>156</v>
      </c>
      <c r="K57" s="15" t="s">
        <v>54</v>
      </c>
      <c r="L57" s="38">
        <v>16</v>
      </c>
      <c r="M57" s="12"/>
    </row>
    <row r="58" spans="1:14" s="11" customFormat="1" ht="15" customHeight="1">
      <c r="A58" s="15" t="s">
        <v>463</v>
      </c>
      <c r="B58" s="91" t="s">
        <v>660</v>
      </c>
      <c r="C58" s="15" t="s">
        <v>161</v>
      </c>
      <c r="D58" s="11">
        <v>14</v>
      </c>
      <c r="E58" s="21">
        <v>672224.53</v>
      </c>
      <c r="F58" s="21">
        <v>5710409.4100000001</v>
      </c>
      <c r="G58" s="20">
        <v>0.4</v>
      </c>
      <c r="H58" s="20">
        <v>0.6</v>
      </c>
      <c r="I58" s="11" t="s">
        <v>364</v>
      </c>
      <c r="J58" s="41" t="s">
        <v>156</v>
      </c>
      <c r="K58" s="15" t="s">
        <v>371</v>
      </c>
      <c r="L58" s="38">
        <v>19</v>
      </c>
      <c r="M58" s="12"/>
    </row>
    <row r="59" spans="1:14" s="11" customFormat="1" ht="15" customHeight="1">
      <c r="A59" s="15" t="s">
        <v>464</v>
      </c>
      <c r="B59" s="91" t="s">
        <v>660</v>
      </c>
      <c r="C59" s="15" t="s">
        <v>162</v>
      </c>
      <c r="D59" s="11">
        <v>14</v>
      </c>
      <c r="E59" s="21">
        <v>669592.92000000004</v>
      </c>
      <c r="F59" s="21">
        <v>5714031.8499999996</v>
      </c>
      <c r="G59" s="20">
        <v>0.7</v>
      </c>
      <c r="H59" s="20">
        <v>1</v>
      </c>
      <c r="I59" s="63" t="s">
        <v>49</v>
      </c>
      <c r="J59" s="41" t="s">
        <v>156</v>
      </c>
      <c r="K59" s="15" t="s">
        <v>54</v>
      </c>
      <c r="L59" s="38">
        <v>15</v>
      </c>
      <c r="M59" s="12"/>
    </row>
    <row r="60" spans="1:14" s="11" customFormat="1" ht="15" customHeight="1">
      <c r="A60" s="15" t="s">
        <v>465</v>
      </c>
      <c r="B60" s="91" t="s">
        <v>589</v>
      </c>
      <c r="C60" s="15" t="s">
        <v>163</v>
      </c>
      <c r="D60" s="11">
        <v>14</v>
      </c>
      <c r="E60" s="21">
        <v>696438.7</v>
      </c>
      <c r="F60" s="21">
        <v>5671784.9900000002</v>
      </c>
      <c r="G60" s="20">
        <v>0.8</v>
      </c>
      <c r="H60" s="20">
        <v>0.9</v>
      </c>
      <c r="I60" s="63" t="s">
        <v>49</v>
      </c>
      <c r="J60" s="41" t="s">
        <v>156</v>
      </c>
      <c r="K60" s="15" t="s">
        <v>54</v>
      </c>
      <c r="L60" s="38">
        <v>14</v>
      </c>
      <c r="M60" s="12"/>
    </row>
    <row r="61" spans="1:14" s="11" customFormat="1" ht="15" customHeight="1">
      <c r="A61" s="15" t="s">
        <v>466</v>
      </c>
      <c r="B61" s="91" t="s">
        <v>589</v>
      </c>
      <c r="C61" s="15" t="s">
        <v>164</v>
      </c>
      <c r="D61" s="11">
        <v>14</v>
      </c>
      <c r="E61" s="21">
        <v>694127.74</v>
      </c>
      <c r="F61" s="21">
        <v>5674345.9000000004</v>
      </c>
      <c r="G61" s="20">
        <v>0.4</v>
      </c>
      <c r="H61" s="20">
        <v>0.5</v>
      </c>
      <c r="I61" s="11" t="s">
        <v>374</v>
      </c>
      <c r="J61" s="41" t="s">
        <v>156</v>
      </c>
      <c r="K61" s="15" t="s">
        <v>54</v>
      </c>
      <c r="L61" s="38">
        <v>30</v>
      </c>
      <c r="M61" s="12"/>
    </row>
    <row r="62" spans="1:14" s="11" customFormat="1" ht="15" customHeight="1">
      <c r="A62" s="15" t="s">
        <v>467</v>
      </c>
      <c r="B62" s="91" t="s">
        <v>662</v>
      </c>
      <c r="C62" s="15" t="s">
        <v>165</v>
      </c>
      <c r="D62" s="11">
        <v>14</v>
      </c>
      <c r="E62" s="21">
        <v>666403.09</v>
      </c>
      <c r="F62" s="21">
        <v>5718699.96</v>
      </c>
      <c r="G62" s="20">
        <v>0.9</v>
      </c>
      <c r="H62" s="20">
        <v>1</v>
      </c>
      <c r="I62" s="11" t="s">
        <v>364</v>
      </c>
      <c r="J62" s="41" t="s">
        <v>156</v>
      </c>
      <c r="K62" s="15" t="s">
        <v>372</v>
      </c>
      <c r="L62" s="38">
        <v>20</v>
      </c>
      <c r="M62" s="12"/>
    </row>
    <row r="63" spans="1:14" s="11" customFormat="1" ht="15" customHeight="1">
      <c r="A63" s="15" t="s">
        <v>468</v>
      </c>
      <c r="B63" s="91" t="s">
        <v>589</v>
      </c>
      <c r="C63" s="15" t="s">
        <v>166</v>
      </c>
      <c r="D63" s="11">
        <v>14</v>
      </c>
      <c r="E63" s="21">
        <v>665270.41</v>
      </c>
      <c r="F63" s="21">
        <v>5720247.9299999997</v>
      </c>
      <c r="G63" s="20">
        <v>0.05</v>
      </c>
      <c r="H63" s="20">
        <v>0.15</v>
      </c>
      <c r="I63" s="11" t="s">
        <v>365</v>
      </c>
      <c r="J63" s="41" t="s">
        <v>156</v>
      </c>
      <c r="K63" s="15" t="s">
        <v>373</v>
      </c>
      <c r="L63" s="38">
        <v>12</v>
      </c>
      <c r="M63" s="12"/>
    </row>
    <row r="64" spans="1:14" s="11" customFormat="1" ht="15" customHeight="1">
      <c r="A64" s="15" t="s">
        <v>469</v>
      </c>
      <c r="B64" s="91" t="s">
        <v>589</v>
      </c>
      <c r="C64" s="15" t="s">
        <v>167</v>
      </c>
      <c r="D64" s="11">
        <v>14</v>
      </c>
      <c r="E64" s="21">
        <v>663149.79</v>
      </c>
      <c r="F64" s="21">
        <v>5722609.5499999998</v>
      </c>
      <c r="G64" s="20">
        <v>0.1</v>
      </c>
      <c r="H64" s="20">
        <v>0.25</v>
      </c>
      <c r="I64" s="11" t="s">
        <v>366</v>
      </c>
      <c r="J64" s="41" t="s">
        <v>156</v>
      </c>
      <c r="K64" s="15" t="s">
        <v>54</v>
      </c>
      <c r="L64" s="38">
        <v>34</v>
      </c>
      <c r="M64" s="12"/>
    </row>
    <row r="65" spans="1:15" s="11" customFormat="1" ht="15" customHeight="1">
      <c r="A65" s="15" t="s">
        <v>470</v>
      </c>
      <c r="B65" s="91" t="s">
        <v>589</v>
      </c>
      <c r="C65" s="15" t="s">
        <v>168</v>
      </c>
      <c r="D65" s="11">
        <v>14</v>
      </c>
      <c r="E65" s="21">
        <v>659400.06999999995</v>
      </c>
      <c r="F65" s="21">
        <v>5748941.6500000004</v>
      </c>
      <c r="G65" s="20">
        <v>0.3</v>
      </c>
      <c r="H65" s="20">
        <v>0.5</v>
      </c>
      <c r="I65" s="11" t="s">
        <v>367</v>
      </c>
      <c r="J65" s="41" t="s">
        <v>156</v>
      </c>
      <c r="K65" s="15" t="s">
        <v>54</v>
      </c>
      <c r="L65" s="38">
        <v>38</v>
      </c>
      <c r="M65" s="12"/>
    </row>
    <row r="66" spans="1:15" s="11" customFormat="1" ht="15" customHeight="1">
      <c r="A66" s="15" t="s">
        <v>470</v>
      </c>
      <c r="B66" s="91" t="s">
        <v>589</v>
      </c>
      <c r="C66" s="15" t="s">
        <v>169</v>
      </c>
      <c r="D66" s="11">
        <v>14</v>
      </c>
      <c r="E66" s="21">
        <v>659400.06999999995</v>
      </c>
      <c r="F66" s="21">
        <v>5748941.6500000004</v>
      </c>
      <c r="G66" s="20">
        <v>1.7</v>
      </c>
      <c r="H66" s="20">
        <v>2</v>
      </c>
      <c r="I66" s="11" t="s">
        <v>368</v>
      </c>
      <c r="J66" s="41" t="s">
        <v>156</v>
      </c>
      <c r="K66" s="15" t="s">
        <v>54</v>
      </c>
      <c r="L66" s="38">
        <v>37</v>
      </c>
      <c r="M66" s="12"/>
    </row>
    <row r="67" spans="1:15" s="11" customFormat="1" ht="15" customHeight="1">
      <c r="A67" s="15" t="s">
        <v>471</v>
      </c>
      <c r="B67" s="91" t="s">
        <v>660</v>
      </c>
      <c r="C67" s="15" t="s">
        <v>170</v>
      </c>
      <c r="D67" s="11">
        <v>14</v>
      </c>
      <c r="E67" s="21">
        <v>663990.63</v>
      </c>
      <c r="F67" s="21">
        <v>5731855.0599999996</v>
      </c>
      <c r="G67" s="20">
        <v>1.2</v>
      </c>
      <c r="H67" s="20">
        <v>1.35</v>
      </c>
      <c r="I67" s="11" t="s">
        <v>49</v>
      </c>
      <c r="J67" s="41" t="s">
        <v>156</v>
      </c>
      <c r="K67" s="15" t="s">
        <v>54</v>
      </c>
      <c r="L67" s="38">
        <v>22</v>
      </c>
      <c r="M67" s="12"/>
    </row>
    <row r="68" spans="1:15" s="11" customFormat="1" ht="15" customHeight="1">
      <c r="A68" s="15" t="s">
        <v>472</v>
      </c>
      <c r="B68" s="91" t="s">
        <v>660</v>
      </c>
      <c r="C68" s="15" t="s">
        <v>171</v>
      </c>
      <c r="D68" s="11">
        <v>14</v>
      </c>
      <c r="E68" s="21">
        <v>677080.95</v>
      </c>
      <c r="F68" s="21">
        <v>5700499.5700000003</v>
      </c>
      <c r="G68" s="20">
        <v>0.7</v>
      </c>
      <c r="H68" s="20">
        <v>0.8</v>
      </c>
      <c r="I68" s="11" t="s">
        <v>369</v>
      </c>
      <c r="J68" s="41" t="s">
        <v>156</v>
      </c>
      <c r="K68" s="15" t="s">
        <v>54</v>
      </c>
      <c r="L68" s="38">
        <v>12</v>
      </c>
      <c r="M68" s="12"/>
    </row>
    <row r="69" spans="1:15" s="11" customFormat="1" ht="15" customHeight="1">
      <c r="A69" s="15" t="s">
        <v>473</v>
      </c>
      <c r="B69" s="91" t="s">
        <v>589</v>
      </c>
      <c r="C69" s="15" t="s">
        <v>172</v>
      </c>
      <c r="D69" s="11">
        <v>14</v>
      </c>
      <c r="E69" s="21">
        <v>694953.67</v>
      </c>
      <c r="F69" s="21">
        <v>5672946.4900000002</v>
      </c>
      <c r="G69" s="20">
        <v>1</v>
      </c>
      <c r="H69" s="20">
        <v>1.1000000000000001</v>
      </c>
      <c r="I69" s="11" t="s">
        <v>370</v>
      </c>
      <c r="J69" s="41" t="s">
        <v>156</v>
      </c>
      <c r="K69" s="15" t="s">
        <v>54</v>
      </c>
      <c r="L69" s="38">
        <v>18</v>
      </c>
      <c r="M69" s="12"/>
    </row>
    <row r="70" spans="1:15" s="11" customFormat="1" ht="15" customHeight="1" thickBot="1">
      <c r="A70" s="56" t="s">
        <v>473</v>
      </c>
      <c r="B70" s="92" t="s">
        <v>589</v>
      </c>
      <c r="C70" s="55" t="s">
        <v>173</v>
      </c>
      <c r="D70" s="14">
        <v>14</v>
      </c>
      <c r="E70" s="30">
        <v>694953.67</v>
      </c>
      <c r="F70" s="30">
        <v>5672946.4900000002</v>
      </c>
      <c r="G70" s="24">
        <v>2.8</v>
      </c>
      <c r="H70" s="24">
        <v>3</v>
      </c>
      <c r="I70" s="14" t="s">
        <v>49</v>
      </c>
      <c r="J70" s="42" t="s">
        <v>156</v>
      </c>
      <c r="K70" s="55" t="s">
        <v>54</v>
      </c>
      <c r="L70" s="66">
        <v>22</v>
      </c>
      <c r="M70" s="12"/>
    </row>
    <row r="71" spans="1:15" s="11" customFormat="1" ht="15" customHeight="1">
      <c r="A71" s="11" t="s">
        <v>679</v>
      </c>
      <c r="B71" s="11" t="s">
        <v>152</v>
      </c>
      <c r="C71" s="11" t="s">
        <v>752</v>
      </c>
      <c r="D71" s="11">
        <v>14</v>
      </c>
      <c r="E71" s="21">
        <v>669595.06231499999</v>
      </c>
      <c r="F71" s="21">
        <v>5714122.9864950003</v>
      </c>
      <c r="G71" s="31">
        <v>0.5</v>
      </c>
      <c r="H71" s="31">
        <v>0.8</v>
      </c>
      <c r="I71" s="20" t="s">
        <v>49</v>
      </c>
      <c r="J71" s="21" t="s">
        <v>156</v>
      </c>
      <c r="K71" s="20" t="s">
        <v>54</v>
      </c>
      <c r="L71" s="15">
        <v>26</v>
      </c>
      <c r="O71"/>
    </row>
    <row r="72" spans="1:15" s="11" customFormat="1" ht="15" customHeight="1">
      <c r="A72" s="11" t="s">
        <v>680</v>
      </c>
      <c r="B72" s="11" t="s">
        <v>152</v>
      </c>
      <c r="C72" s="11" t="s">
        <v>753</v>
      </c>
      <c r="D72" s="11">
        <v>14</v>
      </c>
      <c r="E72" s="21">
        <v>688092.67771299998</v>
      </c>
      <c r="F72" s="21">
        <v>5681457.8512810003</v>
      </c>
      <c r="G72" s="20">
        <v>0.3</v>
      </c>
      <c r="H72" s="20">
        <v>0.4</v>
      </c>
      <c r="I72" s="29" t="s">
        <v>49</v>
      </c>
      <c r="J72" s="31" t="s">
        <v>156</v>
      </c>
      <c r="K72" s="31" t="s">
        <v>54</v>
      </c>
      <c r="L72" s="15">
        <v>10</v>
      </c>
      <c r="O72"/>
    </row>
    <row r="73" spans="1:15" s="11" customFormat="1" ht="15" customHeight="1">
      <c r="A73" s="11" t="s">
        <v>681</v>
      </c>
      <c r="B73" s="11" t="s">
        <v>152</v>
      </c>
      <c r="C73" s="11" t="s">
        <v>754</v>
      </c>
      <c r="D73" s="11">
        <v>14</v>
      </c>
      <c r="E73" s="21">
        <v>672223.36865299998</v>
      </c>
      <c r="F73" s="21">
        <v>5710401.6164269997</v>
      </c>
      <c r="G73" s="20">
        <v>0.3</v>
      </c>
      <c r="H73" s="20">
        <v>0.4</v>
      </c>
      <c r="I73" s="29" t="s">
        <v>49</v>
      </c>
      <c r="J73" s="31" t="s">
        <v>156</v>
      </c>
      <c r="K73" s="31" t="s">
        <v>372</v>
      </c>
      <c r="L73" s="15">
        <v>18</v>
      </c>
      <c r="O73"/>
    </row>
    <row r="74" spans="1:15" s="11" customFormat="1" ht="15" customHeight="1">
      <c r="A74" s="11" t="s">
        <v>682</v>
      </c>
      <c r="B74" s="11" t="s">
        <v>152</v>
      </c>
      <c r="C74" s="11" t="s">
        <v>755</v>
      </c>
      <c r="D74" s="11">
        <v>14</v>
      </c>
      <c r="E74" s="21">
        <v>663266.00369699998</v>
      </c>
      <c r="F74" s="21">
        <v>5722338.9586929996</v>
      </c>
      <c r="G74" s="20">
        <v>1.2</v>
      </c>
      <c r="H74" s="20">
        <v>1.4</v>
      </c>
      <c r="I74" s="29" t="s">
        <v>49</v>
      </c>
      <c r="J74" s="31" t="s">
        <v>156</v>
      </c>
      <c r="K74" s="31" t="s">
        <v>54</v>
      </c>
      <c r="L74" s="15">
        <v>14</v>
      </c>
      <c r="O74"/>
    </row>
    <row r="75" spans="1:15" s="11" customFormat="1" ht="15" customHeight="1">
      <c r="A75" s="11" t="s">
        <v>683</v>
      </c>
      <c r="B75" s="11" t="s">
        <v>152</v>
      </c>
      <c r="C75" s="21" t="s">
        <v>756</v>
      </c>
      <c r="D75" s="11">
        <v>14</v>
      </c>
      <c r="E75" s="21">
        <v>683171.317392</v>
      </c>
      <c r="F75" s="21">
        <v>5689850.4290540004</v>
      </c>
      <c r="G75" s="20">
        <v>0.8</v>
      </c>
      <c r="H75" s="20">
        <v>0.9</v>
      </c>
      <c r="I75" s="29" t="s">
        <v>49</v>
      </c>
      <c r="J75" s="31" t="s">
        <v>156</v>
      </c>
      <c r="K75" s="31" t="s">
        <v>54</v>
      </c>
      <c r="L75" s="15">
        <v>42</v>
      </c>
      <c r="O75"/>
    </row>
    <row r="76" spans="1:15" s="11" customFormat="1" ht="15" customHeight="1">
      <c r="A76" s="11" t="s">
        <v>684</v>
      </c>
      <c r="B76" s="11" t="s">
        <v>152</v>
      </c>
      <c r="C76" s="21" t="s">
        <v>757</v>
      </c>
      <c r="D76" s="21">
        <v>14</v>
      </c>
      <c r="E76" s="21">
        <v>686875.76381899999</v>
      </c>
      <c r="F76" s="21">
        <v>5684405.7696730001</v>
      </c>
      <c r="G76" s="20">
        <v>1.1000000000000001</v>
      </c>
      <c r="H76" s="20">
        <v>1.3</v>
      </c>
      <c r="I76" s="29" t="s">
        <v>49</v>
      </c>
      <c r="J76" s="31" t="s">
        <v>156</v>
      </c>
      <c r="K76" s="31" t="s">
        <v>54</v>
      </c>
      <c r="L76" s="15">
        <v>9</v>
      </c>
      <c r="O76"/>
    </row>
    <row r="77" spans="1:15" s="11" customFormat="1" ht="15" customHeight="1">
      <c r="A77" s="11" t="s">
        <v>685</v>
      </c>
      <c r="B77" s="11" t="s">
        <v>152</v>
      </c>
      <c r="C77" s="21" t="s">
        <v>758</v>
      </c>
      <c r="D77" s="21">
        <v>14</v>
      </c>
      <c r="E77" s="21">
        <v>669754.47321099997</v>
      </c>
      <c r="F77" s="21">
        <v>5714315.4449880002</v>
      </c>
      <c r="G77" s="20">
        <v>0.5</v>
      </c>
      <c r="H77" s="20">
        <v>0.7</v>
      </c>
      <c r="I77" s="29" t="s">
        <v>49</v>
      </c>
      <c r="J77" s="31" t="s">
        <v>156</v>
      </c>
      <c r="K77" s="31" t="s">
        <v>54</v>
      </c>
      <c r="L77" s="15">
        <v>22</v>
      </c>
      <c r="O77"/>
    </row>
    <row r="78" spans="1:15" s="11" customFormat="1" ht="15" customHeight="1">
      <c r="A78" s="11" t="s">
        <v>686</v>
      </c>
      <c r="B78" s="11" t="s">
        <v>152</v>
      </c>
      <c r="C78" s="21" t="s">
        <v>759</v>
      </c>
      <c r="D78" s="21">
        <v>14</v>
      </c>
      <c r="E78" s="21">
        <v>669974.41454599996</v>
      </c>
      <c r="F78" s="21">
        <v>5714153.0586249996</v>
      </c>
      <c r="G78" s="20">
        <v>0.3</v>
      </c>
      <c r="H78" s="20">
        <v>0.6</v>
      </c>
      <c r="I78" s="29" t="s">
        <v>369</v>
      </c>
      <c r="J78" s="31" t="s">
        <v>156</v>
      </c>
      <c r="K78" s="31" t="s">
        <v>372</v>
      </c>
      <c r="L78" s="15">
        <v>69</v>
      </c>
      <c r="O78"/>
    </row>
    <row r="79" spans="1:15" s="11" customFormat="1" ht="15" customHeight="1">
      <c r="A79" s="11" t="s">
        <v>687</v>
      </c>
      <c r="B79" s="11" t="s">
        <v>152</v>
      </c>
      <c r="C79" s="21" t="s">
        <v>760</v>
      </c>
      <c r="D79" s="21">
        <v>14</v>
      </c>
      <c r="E79" s="21">
        <v>669997.44765700004</v>
      </c>
      <c r="F79" s="21">
        <v>5713915.2801679997</v>
      </c>
      <c r="G79" s="20">
        <v>0.6</v>
      </c>
      <c r="H79" s="20">
        <v>1</v>
      </c>
      <c r="I79" s="29" t="s">
        <v>49</v>
      </c>
      <c r="J79" s="31" t="s">
        <v>156</v>
      </c>
      <c r="K79" s="31" t="s">
        <v>372</v>
      </c>
      <c r="L79" s="15">
        <v>21</v>
      </c>
      <c r="O79"/>
    </row>
    <row r="80" spans="1:15" s="11" customFormat="1" ht="15" customHeight="1">
      <c r="A80" s="11" t="s">
        <v>688</v>
      </c>
      <c r="B80" s="11" t="s">
        <v>152</v>
      </c>
      <c r="C80" s="21" t="s">
        <v>761</v>
      </c>
      <c r="D80" s="21">
        <v>14</v>
      </c>
      <c r="E80" s="21">
        <v>670249.33332099998</v>
      </c>
      <c r="F80" s="21">
        <v>5713908.0379389999</v>
      </c>
      <c r="G80" s="20">
        <v>0.6</v>
      </c>
      <c r="H80" s="20">
        <v>1.1000000000000001</v>
      </c>
      <c r="I80" s="29" t="s">
        <v>49</v>
      </c>
      <c r="J80" s="31" t="s">
        <v>156</v>
      </c>
      <c r="K80" s="31" t="s">
        <v>372</v>
      </c>
      <c r="L80" s="15">
        <v>24</v>
      </c>
      <c r="O80"/>
    </row>
    <row r="81" spans="1:15" s="11" customFormat="1" ht="15" customHeight="1">
      <c r="A81" s="11" t="s">
        <v>689</v>
      </c>
      <c r="B81" s="11" t="s">
        <v>152</v>
      </c>
      <c r="C81" s="21" t="s">
        <v>762</v>
      </c>
      <c r="D81" s="21">
        <v>14</v>
      </c>
      <c r="E81" s="21">
        <v>687209.43531199999</v>
      </c>
      <c r="F81" s="21">
        <v>5684039.5493759997</v>
      </c>
      <c r="G81" s="20">
        <v>0.5</v>
      </c>
      <c r="H81" s="20">
        <v>0.7</v>
      </c>
      <c r="I81" s="29" t="s">
        <v>49</v>
      </c>
      <c r="J81" s="31" t="s">
        <v>156</v>
      </c>
      <c r="K81" s="32" t="s">
        <v>54</v>
      </c>
      <c r="L81" s="15">
        <v>10</v>
      </c>
      <c r="O81"/>
    </row>
    <row r="82" spans="1:15" s="11" customFormat="1" ht="15" customHeight="1">
      <c r="A82" s="21" t="s">
        <v>690</v>
      </c>
      <c r="B82" s="11" t="s">
        <v>152</v>
      </c>
      <c r="C82" s="21" t="s">
        <v>763</v>
      </c>
      <c r="D82" s="21">
        <v>14</v>
      </c>
      <c r="E82" s="21">
        <v>700374.50358699996</v>
      </c>
      <c r="F82" s="21">
        <v>5666471.0793199996</v>
      </c>
      <c r="G82" s="20">
        <v>0.4</v>
      </c>
      <c r="H82" s="20">
        <v>0.7</v>
      </c>
      <c r="I82" s="29" t="s">
        <v>49</v>
      </c>
      <c r="J82" s="32" t="s">
        <v>156</v>
      </c>
      <c r="K82" s="31" t="s">
        <v>372</v>
      </c>
      <c r="L82" s="15">
        <v>17</v>
      </c>
      <c r="O82"/>
    </row>
    <row r="83" spans="1:15" s="11" customFormat="1" ht="15" customHeight="1">
      <c r="A83" s="21" t="s">
        <v>691</v>
      </c>
      <c r="B83" s="11" t="s">
        <v>73</v>
      </c>
      <c r="C83" s="21" t="s">
        <v>764</v>
      </c>
      <c r="D83" s="21">
        <v>14</v>
      </c>
      <c r="E83" s="21">
        <v>705471.31625499995</v>
      </c>
      <c r="F83" s="21">
        <v>5665100.0523110004</v>
      </c>
      <c r="G83" s="20">
        <v>3.6</v>
      </c>
      <c r="H83" s="20">
        <v>3.7</v>
      </c>
      <c r="I83" s="29" t="s">
        <v>49</v>
      </c>
      <c r="J83" s="31" t="s">
        <v>156</v>
      </c>
      <c r="K83" s="31" t="s">
        <v>54</v>
      </c>
      <c r="L83" s="15">
        <v>29</v>
      </c>
      <c r="O83"/>
    </row>
    <row r="84" spans="1:15" s="11" customFormat="1" ht="15" customHeight="1">
      <c r="A84" s="21" t="s">
        <v>692</v>
      </c>
      <c r="B84" s="11" t="s">
        <v>152</v>
      </c>
      <c r="C84" s="21" t="s">
        <v>765</v>
      </c>
      <c r="D84" s="21">
        <v>14</v>
      </c>
      <c r="E84" s="21">
        <v>738575.67365999997</v>
      </c>
      <c r="F84" s="21">
        <v>5580843.005717</v>
      </c>
      <c r="G84" s="20">
        <v>0.4</v>
      </c>
      <c r="H84" s="20">
        <v>0.8</v>
      </c>
      <c r="I84" s="29" t="s">
        <v>49</v>
      </c>
      <c r="J84" s="31" t="s">
        <v>156</v>
      </c>
      <c r="K84" s="31" t="s">
        <v>372</v>
      </c>
      <c r="L84" s="15">
        <v>28</v>
      </c>
      <c r="O84"/>
    </row>
    <row r="85" spans="1:15" s="11" customFormat="1" ht="15" customHeight="1">
      <c r="A85" s="21" t="s">
        <v>693</v>
      </c>
      <c r="B85" s="11" t="s">
        <v>152</v>
      </c>
      <c r="C85" s="21" t="s">
        <v>766</v>
      </c>
      <c r="D85" s="21">
        <v>14</v>
      </c>
      <c r="E85" s="21">
        <v>735013.097572</v>
      </c>
      <c r="F85" s="21">
        <v>5580756.6354360003</v>
      </c>
      <c r="G85" s="20">
        <v>1.4</v>
      </c>
      <c r="H85" s="20">
        <v>1.6</v>
      </c>
      <c r="I85" s="29" t="s">
        <v>49</v>
      </c>
      <c r="J85" s="31" t="s">
        <v>156</v>
      </c>
      <c r="K85" s="31" t="s">
        <v>54</v>
      </c>
      <c r="L85" s="15">
        <v>20</v>
      </c>
      <c r="O85"/>
    </row>
    <row r="86" spans="1:15" s="11" customFormat="1" ht="15" customHeight="1">
      <c r="A86" s="21" t="s">
        <v>694</v>
      </c>
      <c r="B86" s="11" t="s">
        <v>152</v>
      </c>
      <c r="C86" s="21" t="s">
        <v>767</v>
      </c>
      <c r="D86" s="21">
        <v>14</v>
      </c>
      <c r="E86" s="21">
        <v>750875.30307699996</v>
      </c>
      <c r="F86" s="21">
        <v>5613026.0416169995</v>
      </c>
      <c r="G86" s="20">
        <v>0.4</v>
      </c>
      <c r="H86" s="20">
        <v>0.7</v>
      </c>
      <c r="I86" s="29" t="s">
        <v>49</v>
      </c>
      <c r="J86" s="31" t="s">
        <v>156</v>
      </c>
      <c r="K86" s="31" t="s">
        <v>372</v>
      </c>
      <c r="L86" s="15">
        <v>18</v>
      </c>
      <c r="O86"/>
    </row>
    <row r="87" spans="1:15" s="11" customFormat="1" ht="15" customHeight="1">
      <c r="A87" s="21" t="s">
        <v>695</v>
      </c>
      <c r="B87" s="11" t="s">
        <v>152</v>
      </c>
      <c r="C87" s="21" t="s">
        <v>768</v>
      </c>
      <c r="D87" s="21">
        <v>14</v>
      </c>
      <c r="E87" s="21">
        <v>750886.84158899996</v>
      </c>
      <c r="F87" s="21">
        <v>5612958.300024</v>
      </c>
      <c r="G87" s="20">
        <v>0.4</v>
      </c>
      <c r="H87" s="20">
        <v>0.7</v>
      </c>
      <c r="I87" s="29" t="s">
        <v>49</v>
      </c>
      <c r="J87" s="31" t="s">
        <v>156</v>
      </c>
      <c r="K87" s="31" t="s">
        <v>54</v>
      </c>
      <c r="L87" s="15">
        <v>69</v>
      </c>
      <c r="O87"/>
    </row>
    <row r="88" spans="1:15" s="11" customFormat="1" ht="15" customHeight="1">
      <c r="A88" s="21" t="s">
        <v>696</v>
      </c>
      <c r="B88" s="11" t="s">
        <v>152</v>
      </c>
      <c r="C88" s="21" t="s">
        <v>769</v>
      </c>
      <c r="D88" s="21">
        <v>14</v>
      </c>
      <c r="E88" s="21">
        <v>750845.205724</v>
      </c>
      <c r="F88" s="21">
        <v>5613043.2054470005</v>
      </c>
      <c r="G88" s="20">
        <v>0.4</v>
      </c>
      <c r="H88" s="20">
        <v>0.6</v>
      </c>
      <c r="I88" s="29" t="s">
        <v>49</v>
      </c>
      <c r="J88" s="31" t="s">
        <v>156</v>
      </c>
      <c r="K88" s="31" t="s">
        <v>54</v>
      </c>
      <c r="L88" s="15">
        <v>29</v>
      </c>
      <c r="O88"/>
    </row>
    <row r="89" spans="1:15" s="11" customFormat="1" ht="15" customHeight="1">
      <c r="A89" s="21" t="s">
        <v>697</v>
      </c>
      <c r="B89" s="11" t="s">
        <v>152</v>
      </c>
      <c r="C89" s="21" t="s">
        <v>770</v>
      </c>
      <c r="D89" s="21">
        <v>14</v>
      </c>
      <c r="E89" s="21">
        <v>750750.97215699998</v>
      </c>
      <c r="F89" s="21">
        <v>5613039.3613259997</v>
      </c>
      <c r="G89" s="20">
        <v>0.5</v>
      </c>
      <c r="H89" s="20">
        <v>0.7</v>
      </c>
      <c r="I89" s="29" t="s">
        <v>49</v>
      </c>
      <c r="J89" s="32" t="s">
        <v>156</v>
      </c>
      <c r="K89" s="32" t="s">
        <v>54</v>
      </c>
      <c r="L89" s="15">
        <v>21</v>
      </c>
      <c r="O89"/>
    </row>
    <row r="90" spans="1:15" s="11" customFormat="1" ht="15" customHeight="1">
      <c r="A90" s="21" t="s">
        <v>698</v>
      </c>
      <c r="B90" s="11" t="s">
        <v>152</v>
      </c>
      <c r="C90" s="11" t="s">
        <v>771</v>
      </c>
      <c r="D90" s="21">
        <v>14</v>
      </c>
      <c r="E90" s="21">
        <v>760391.051874</v>
      </c>
      <c r="F90" s="21">
        <v>5625851.3652529996</v>
      </c>
      <c r="G90" s="20">
        <v>0.6</v>
      </c>
      <c r="H90" s="20">
        <v>0.9</v>
      </c>
      <c r="I90" s="29" t="s">
        <v>49</v>
      </c>
      <c r="J90" s="32" t="s">
        <v>156</v>
      </c>
      <c r="K90" s="32" t="s">
        <v>372</v>
      </c>
      <c r="L90" s="15">
        <v>21</v>
      </c>
      <c r="O90"/>
    </row>
    <row r="91" spans="1:15" s="11" customFormat="1" ht="15" customHeight="1">
      <c r="A91" s="21" t="s">
        <v>699</v>
      </c>
      <c r="B91" s="11" t="s">
        <v>152</v>
      </c>
      <c r="C91" s="11" t="s">
        <v>772</v>
      </c>
      <c r="D91" s="11">
        <v>14</v>
      </c>
      <c r="E91" s="21">
        <v>759277.23331799998</v>
      </c>
      <c r="F91" s="21">
        <v>5634592.3020829996</v>
      </c>
      <c r="G91" s="20">
        <v>0.4</v>
      </c>
      <c r="H91" s="20">
        <v>0.6</v>
      </c>
      <c r="I91" s="29" t="s">
        <v>49</v>
      </c>
      <c r="J91" s="32" t="s">
        <v>156</v>
      </c>
      <c r="K91" s="32" t="s">
        <v>372</v>
      </c>
      <c r="L91" s="15">
        <v>32</v>
      </c>
      <c r="O91"/>
    </row>
    <row r="92" spans="1:15" s="11" customFormat="1" ht="15" customHeight="1">
      <c r="A92" s="21" t="s">
        <v>700</v>
      </c>
      <c r="B92" s="11" t="s">
        <v>152</v>
      </c>
      <c r="C92" s="11" t="s">
        <v>773</v>
      </c>
      <c r="D92" s="11">
        <v>14</v>
      </c>
      <c r="E92" s="21">
        <v>760701.42900300003</v>
      </c>
      <c r="F92" s="19">
        <v>5638561.5305340001</v>
      </c>
      <c r="G92" s="20">
        <v>3</v>
      </c>
      <c r="H92" s="20">
        <v>3.2</v>
      </c>
      <c r="I92" s="29" t="s">
        <v>49</v>
      </c>
      <c r="J92" s="32" t="s">
        <v>156</v>
      </c>
      <c r="K92" s="32" t="s">
        <v>54</v>
      </c>
      <c r="L92" s="15">
        <v>17</v>
      </c>
      <c r="O92"/>
    </row>
    <row r="93" spans="1:15" s="11" customFormat="1" ht="15" customHeight="1">
      <c r="A93" s="21" t="s">
        <v>701</v>
      </c>
      <c r="B93" s="11" t="s">
        <v>152</v>
      </c>
      <c r="C93" s="11" t="s">
        <v>774</v>
      </c>
      <c r="D93" s="11">
        <v>14</v>
      </c>
      <c r="E93" s="21">
        <v>760066.74153799994</v>
      </c>
      <c r="F93" s="21">
        <v>5641696.7522529997</v>
      </c>
      <c r="G93" s="20">
        <v>0.3</v>
      </c>
      <c r="H93" s="20">
        <v>0.5</v>
      </c>
      <c r="I93" s="29" t="s">
        <v>49</v>
      </c>
      <c r="J93" s="32" t="s">
        <v>156</v>
      </c>
      <c r="K93" s="32" t="s">
        <v>54</v>
      </c>
      <c r="L93" s="15">
        <v>19</v>
      </c>
      <c r="O93"/>
    </row>
    <row r="94" spans="1:15" s="11" customFormat="1" ht="15" customHeight="1">
      <c r="A94" s="21" t="s">
        <v>702</v>
      </c>
      <c r="B94" s="11" t="s">
        <v>152</v>
      </c>
      <c r="C94" s="11" t="s">
        <v>775</v>
      </c>
      <c r="D94" s="11">
        <v>14</v>
      </c>
      <c r="E94" s="21">
        <v>750159.97906100005</v>
      </c>
      <c r="F94" s="21">
        <v>5612704.7251180001</v>
      </c>
      <c r="G94" s="20">
        <v>0.4</v>
      </c>
      <c r="H94" s="20">
        <v>0.87</v>
      </c>
      <c r="I94" s="29" t="s">
        <v>49</v>
      </c>
      <c r="J94" s="32" t="s">
        <v>156</v>
      </c>
      <c r="K94" s="32" t="s">
        <v>372</v>
      </c>
      <c r="L94" s="15">
        <v>23</v>
      </c>
      <c r="O94"/>
    </row>
    <row r="95" spans="1:15" s="11" customFormat="1" ht="15" customHeight="1">
      <c r="A95" s="21" t="s">
        <v>703</v>
      </c>
      <c r="B95" s="11" t="s">
        <v>152</v>
      </c>
      <c r="C95" s="11" t="s">
        <v>776</v>
      </c>
      <c r="D95" s="11">
        <v>14</v>
      </c>
      <c r="E95" s="21">
        <v>750019.056461</v>
      </c>
      <c r="F95" s="21">
        <v>5612744.7880570004</v>
      </c>
      <c r="G95" s="20">
        <v>0.4</v>
      </c>
      <c r="H95" s="20">
        <v>0.6</v>
      </c>
      <c r="I95" s="23" t="s">
        <v>49</v>
      </c>
      <c r="J95" s="32" t="s">
        <v>156</v>
      </c>
      <c r="K95" s="32" t="s">
        <v>54</v>
      </c>
      <c r="L95" s="15">
        <v>18</v>
      </c>
      <c r="O95"/>
    </row>
    <row r="96" spans="1:15" s="11" customFormat="1" ht="15" customHeight="1">
      <c r="A96" s="21" t="s">
        <v>704</v>
      </c>
      <c r="B96" s="11" t="s">
        <v>152</v>
      </c>
      <c r="C96" s="11" t="s">
        <v>777</v>
      </c>
      <c r="D96" s="11">
        <v>14</v>
      </c>
      <c r="E96" s="21">
        <v>730850.38426299999</v>
      </c>
      <c r="F96" s="21">
        <v>5585678.5969979996</v>
      </c>
      <c r="G96" s="20">
        <v>0.4</v>
      </c>
      <c r="H96" s="20">
        <v>0.6</v>
      </c>
      <c r="I96" s="11" t="s">
        <v>49</v>
      </c>
      <c r="J96" s="32" t="s">
        <v>156</v>
      </c>
      <c r="K96" s="20" t="s">
        <v>54</v>
      </c>
      <c r="L96" s="15">
        <v>31</v>
      </c>
      <c r="O96"/>
    </row>
    <row r="97" spans="1:18" s="11" customFormat="1" ht="15" customHeight="1">
      <c r="A97" s="11" t="s">
        <v>705</v>
      </c>
      <c r="B97" s="11" t="s">
        <v>152</v>
      </c>
      <c r="C97" s="11" t="s">
        <v>778</v>
      </c>
      <c r="D97" s="11">
        <v>14</v>
      </c>
      <c r="E97" s="21">
        <v>754553.64853200002</v>
      </c>
      <c r="F97" s="21">
        <v>5654102.0411200002</v>
      </c>
      <c r="G97" s="20">
        <v>0.7</v>
      </c>
      <c r="H97" s="20">
        <v>1.2</v>
      </c>
      <c r="I97" s="11" t="s">
        <v>49</v>
      </c>
      <c r="J97" s="20" t="s">
        <v>156</v>
      </c>
      <c r="K97" s="11" t="s">
        <v>54</v>
      </c>
      <c r="L97" s="15">
        <v>17</v>
      </c>
      <c r="O97"/>
    </row>
    <row r="98" spans="1:18" s="11" customFormat="1" ht="15" customHeight="1">
      <c r="A98" s="11" t="s">
        <v>706</v>
      </c>
      <c r="B98" s="11" t="s">
        <v>152</v>
      </c>
      <c r="C98" s="11" t="s">
        <v>779</v>
      </c>
      <c r="D98" s="11">
        <v>14</v>
      </c>
      <c r="E98" s="21">
        <v>711658.61119099997</v>
      </c>
      <c r="F98" s="21">
        <v>5662527.7636230001</v>
      </c>
      <c r="G98" s="20">
        <v>0.4</v>
      </c>
      <c r="H98" s="20">
        <v>0.8</v>
      </c>
      <c r="I98" s="11" t="s">
        <v>49</v>
      </c>
      <c r="J98" s="11" t="s">
        <v>156</v>
      </c>
      <c r="K98" s="11" t="s">
        <v>372</v>
      </c>
      <c r="L98" s="15">
        <v>13</v>
      </c>
      <c r="O98"/>
    </row>
    <row r="99" spans="1:18" s="11" customFormat="1" ht="15" customHeight="1">
      <c r="A99" s="11" t="s">
        <v>707</v>
      </c>
      <c r="B99" s="11" t="s">
        <v>152</v>
      </c>
      <c r="C99" s="11" t="s">
        <v>780</v>
      </c>
      <c r="D99" s="11">
        <v>14</v>
      </c>
      <c r="E99" s="21">
        <v>720461.13040200004</v>
      </c>
      <c r="F99" s="21">
        <v>5661380.9857630003</v>
      </c>
      <c r="G99" s="20">
        <v>0.3</v>
      </c>
      <c r="H99" s="20">
        <v>0.5</v>
      </c>
      <c r="I99" s="11" t="s">
        <v>49</v>
      </c>
      <c r="J99" s="11" t="s">
        <v>156</v>
      </c>
      <c r="K99" s="11" t="s">
        <v>54</v>
      </c>
      <c r="L99" s="15">
        <v>20</v>
      </c>
      <c r="O99"/>
    </row>
    <row r="100" spans="1:18" s="11" customFormat="1" ht="15" customHeight="1">
      <c r="A100" s="11" t="s">
        <v>708</v>
      </c>
      <c r="B100" s="11" t="s">
        <v>152</v>
      </c>
      <c r="C100" s="11" t="s">
        <v>781</v>
      </c>
      <c r="D100" s="11">
        <v>14</v>
      </c>
      <c r="E100" s="21">
        <v>725519.74357499997</v>
      </c>
      <c r="F100" s="21">
        <v>5660652.4666809998</v>
      </c>
      <c r="G100" s="20">
        <v>0.5</v>
      </c>
      <c r="H100" s="20">
        <v>0.9</v>
      </c>
      <c r="I100" s="11" t="s">
        <v>49</v>
      </c>
      <c r="J100" s="11" t="s">
        <v>156</v>
      </c>
      <c r="K100" s="11" t="s">
        <v>54</v>
      </c>
      <c r="L100" s="15">
        <v>13</v>
      </c>
      <c r="O100"/>
    </row>
    <row r="101" spans="1:18" s="11" customFormat="1" ht="15" customHeight="1">
      <c r="A101" s="11" t="s">
        <v>709</v>
      </c>
      <c r="B101" s="11" t="s">
        <v>152</v>
      </c>
      <c r="C101" s="11" t="s">
        <v>782</v>
      </c>
      <c r="D101" s="11">
        <v>14</v>
      </c>
      <c r="E101" s="21">
        <v>728548.50811499998</v>
      </c>
      <c r="F101" s="21">
        <v>5658793.0034459997</v>
      </c>
      <c r="G101" s="20">
        <v>0.4</v>
      </c>
      <c r="H101" s="20">
        <v>0.7</v>
      </c>
      <c r="I101" s="11" t="s">
        <v>49</v>
      </c>
      <c r="J101" s="11" t="s">
        <v>156</v>
      </c>
      <c r="K101" s="11" t="s">
        <v>372</v>
      </c>
      <c r="L101" s="15">
        <v>13</v>
      </c>
      <c r="O101"/>
      <c r="P101" s="12"/>
    </row>
    <row r="102" spans="1:18" s="11" customFormat="1" ht="15" customHeight="1">
      <c r="A102" s="11" t="s">
        <v>710</v>
      </c>
      <c r="B102" s="11" t="s">
        <v>152</v>
      </c>
      <c r="C102" s="11" t="s">
        <v>711</v>
      </c>
      <c r="D102" s="11">
        <v>14</v>
      </c>
      <c r="E102" s="21">
        <v>728548.50811499998</v>
      </c>
      <c r="F102" s="21">
        <v>5658793.0034459997</v>
      </c>
      <c r="G102" s="20">
        <v>0.2</v>
      </c>
      <c r="H102" s="20">
        <v>0.4</v>
      </c>
      <c r="I102" s="11" t="s">
        <v>49</v>
      </c>
      <c r="J102" s="11" t="s">
        <v>156</v>
      </c>
      <c r="K102" s="11" t="s">
        <v>373</v>
      </c>
      <c r="L102" s="15">
        <v>30</v>
      </c>
      <c r="O102"/>
      <c r="P102" s="12"/>
    </row>
    <row r="103" spans="1:18" s="11" customFormat="1" ht="15" customHeight="1">
      <c r="A103" s="11" t="s">
        <v>710</v>
      </c>
      <c r="B103" s="11" t="s">
        <v>152</v>
      </c>
      <c r="C103" s="11" t="s">
        <v>783</v>
      </c>
      <c r="D103" s="11">
        <v>14</v>
      </c>
      <c r="E103" s="21">
        <v>735490.56425499998</v>
      </c>
      <c r="F103" s="21">
        <v>5657979.802538</v>
      </c>
      <c r="G103" s="20">
        <v>0.6</v>
      </c>
      <c r="H103" s="20">
        <v>0.8</v>
      </c>
      <c r="I103" s="11" t="s">
        <v>49</v>
      </c>
      <c r="J103" s="11" t="s">
        <v>156</v>
      </c>
      <c r="K103" s="11" t="s">
        <v>54</v>
      </c>
      <c r="L103" s="15">
        <v>42</v>
      </c>
      <c r="O103"/>
      <c r="P103" s="12"/>
    </row>
    <row r="104" spans="1:18" s="11" customFormat="1" ht="15" customHeight="1">
      <c r="A104" s="11" t="s">
        <v>712</v>
      </c>
      <c r="B104" s="11" t="s">
        <v>152</v>
      </c>
      <c r="C104" s="11" t="s">
        <v>784</v>
      </c>
      <c r="D104" s="11">
        <v>14</v>
      </c>
      <c r="E104" s="21">
        <v>741383.50872699998</v>
      </c>
      <c r="F104" s="21">
        <v>5658733.2746919999</v>
      </c>
      <c r="G104" s="20">
        <v>0.3</v>
      </c>
      <c r="H104" s="20">
        <v>0.5</v>
      </c>
      <c r="I104" s="11" t="s">
        <v>49</v>
      </c>
      <c r="J104" s="11" t="s">
        <v>156</v>
      </c>
      <c r="K104" s="11" t="s">
        <v>372</v>
      </c>
      <c r="L104" s="15">
        <v>22</v>
      </c>
      <c r="O104"/>
      <c r="P104" s="12"/>
    </row>
    <row r="105" spans="1:18" s="11" customFormat="1" ht="15" customHeight="1">
      <c r="A105" s="11" t="s">
        <v>713</v>
      </c>
      <c r="B105" s="11" t="s">
        <v>152</v>
      </c>
      <c r="C105" s="11" t="s">
        <v>785</v>
      </c>
      <c r="D105" s="11">
        <v>14</v>
      </c>
      <c r="E105" s="21">
        <v>744891.38323599997</v>
      </c>
      <c r="F105" s="21">
        <v>5658728.0752529996</v>
      </c>
      <c r="G105" s="20">
        <v>0.5</v>
      </c>
      <c r="H105" s="20">
        <v>0.9</v>
      </c>
      <c r="I105" s="11" t="s">
        <v>49</v>
      </c>
      <c r="J105" s="11" t="s">
        <v>156</v>
      </c>
      <c r="K105" s="11" t="s">
        <v>372</v>
      </c>
      <c r="L105" s="15">
        <v>70</v>
      </c>
      <c r="O105"/>
      <c r="P105" s="12"/>
    </row>
    <row r="106" spans="1:18" s="11" customFormat="1" ht="15" customHeight="1">
      <c r="A106" s="11" t="s">
        <v>714</v>
      </c>
      <c r="B106" s="11" t="s">
        <v>152</v>
      </c>
      <c r="C106" s="11" t="s">
        <v>786</v>
      </c>
      <c r="D106" s="11">
        <v>14</v>
      </c>
      <c r="E106" s="21">
        <v>753487.22515199997</v>
      </c>
      <c r="F106" s="21">
        <v>5655760.3444520002</v>
      </c>
      <c r="G106" s="20">
        <v>0.3</v>
      </c>
      <c r="H106" s="20">
        <v>0.5</v>
      </c>
      <c r="I106" s="11" t="s">
        <v>49</v>
      </c>
      <c r="J106" s="11" t="s">
        <v>156</v>
      </c>
      <c r="K106" s="11" t="s">
        <v>372</v>
      </c>
      <c r="L106" s="15">
        <v>12</v>
      </c>
      <c r="O106"/>
      <c r="P106" s="12"/>
      <c r="R106" s="12"/>
    </row>
    <row r="107" spans="1:18" s="11" customFormat="1" ht="15" customHeight="1">
      <c r="A107" s="11" t="s">
        <v>715</v>
      </c>
      <c r="B107" s="11" t="s">
        <v>152</v>
      </c>
      <c r="C107" s="11" t="s">
        <v>787</v>
      </c>
      <c r="D107" s="11">
        <v>14</v>
      </c>
      <c r="E107" s="21">
        <v>758866.962344</v>
      </c>
      <c r="F107" s="21">
        <v>5648758.838095</v>
      </c>
      <c r="G107" s="20">
        <v>0.3</v>
      </c>
      <c r="H107" s="20">
        <v>0.6</v>
      </c>
      <c r="I107" s="11" t="s">
        <v>49</v>
      </c>
      <c r="J107" s="11" t="s">
        <v>156</v>
      </c>
      <c r="K107" s="11" t="s">
        <v>372</v>
      </c>
      <c r="L107" s="15">
        <v>21</v>
      </c>
      <c r="O107"/>
      <c r="P107" s="12"/>
      <c r="R107" s="12"/>
    </row>
    <row r="108" spans="1:18" s="11" customFormat="1" ht="15" customHeight="1" thickBot="1">
      <c r="A108" s="40" t="s">
        <v>716</v>
      </c>
      <c r="B108" s="40" t="s">
        <v>152</v>
      </c>
      <c r="C108" s="40" t="s">
        <v>788</v>
      </c>
      <c r="D108" s="40">
        <v>14</v>
      </c>
      <c r="E108" s="44">
        <v>760915.21265899995</v>
      </c>
      <c r="F108" s="44">
        <v>5630609.5993379997</v>
      </c>
      <c r="G108" s="64">
        <v>0.4</v>
      </c>
      <c r="H108" s="64">
        <v>0.7</v>
      </c>
      <c r="I108" s="40" t="s">
        <v>49</v>
      </c>
      <c r="J108" s="40" t="s">
        <v>156</v>
      </c>
      <c r="K108" s="40" t="s">
        <v>372</v>
      </c>
      <c r="L108" s="56">
        <v>54</v>
      </c>
      <c r="O108"/>
      <c r="P108" s="12"/>
      <c r="R108" s="12"/>
    </row>
    <row r="109" spans="1:18">
      <c r="O109"/>
      <c r="Q109"/>
    </row>
  </sheetData>
  <sortState xmlns:xlrd2="http://schemas.microsoft.com/office/spreadsheetml/2017/richdata2" ref="H57:I72">
    <sortCondition ref="H57:H72"/>
  </sortStat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BD53"/>
  <sheetViews>
    <sheetView zoomScaleNormal="100" workbookViewId="0">
      <pane ySplit="2" topLeftCell="A3" activePane="bottomLeft" state="frozen"/>
      <selection activeCell="A2" sqref="A2"/>
      <selection pane="bottomLeft" activeCell="F19" sqref="F19"/>
    </sheetView>
  </sheetViews>
  <sheetFormatPr defaultColWidth="9.125" defaultRowHeight="15" customHeight="1"/>
  <cols>
    <col min="1" max="1" width="24.75" style="46" customWidth="1"/>
    <col min="2" max="2" width="48.875" style="11" bestFit="1" customWidth="1"/>
    <col min="3" max="3" width="11.375" style="11" bestFit="1" customWidth="1"/>
    <col min="4" max="4" width="21.75" style="11" bestFit="1" customWidth="1"/>
    <col min="5" max="55" width="10.75" style="11" customWidth="1"/>
    <col min="56" max="16384" width="9.125" style="11"/>
  </cols>
  <sheetData>
    <row r="1" spans="1:56" ht="21.75" customHeight="1">
      <c r="A1" s="252" t="s">
        <v>821</v>
      </c>
    </row>
    <row r="2" spans="1:56" ht="15" customHeight="1" thickBot="1">
      <c r="A2" s="47" t="s">
        <v>40</v>
      </c>
      <c r="B2" s="52" t="s">
        <v>48</v>
      </c>
      <c r="C2" s="52" t="s">
        <v>799</v>
      </c>
      <c r="D2" s="47" t="s">
        <v>380</v>
      </c>
    </row>
    <row r="3" spans="1:56" ht="15" customHeight="1">
      <c r="A3" s="53" t="s">
        <v>242</v>
      </c>
      <c r="B3" s="53" t="s">
        <v>243</v>
      </c>
      <c r="C3" s="53">
        <v>2023</v>
      </c>
      <c r="D3" s="53">
        <v>11</v>
      </c>
    </row>
    <row r="4" spans="1:56" ht="15" customHeight="1">
      <c r="A4" s="53" t="s">
        <v>245</v>
      </c>
      <c r="B4" s="53" t="s">
        <v>243</v>
      </c>
      <c r="C4" s="53">
        <v>2023</v>
      </c>
      <c r="D4" s="53">
        <v>14</v>
      </c>
    </row>
    <row r="5" spans="1:56" ht="15" customHeight="1">
      <c r="A5" s="15" t="s">
        <v>789</v>
      </c>
      <c r="B5" s="53" t="s">
        <v>243</v>
      </c>
      <c r="C5" s="53">
        <v>2024</v>
      </c>
      <c r="D5" s="15">
        <v>22</v>
      </c>
      <c r="E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row>
    <row r="6" spans="1:56" ht="15" customHeight="1">
      <c r="A6" s="15" t="s">
        <v>791</v>
      </c>
      <c r="B6" s="53" t="s">
        <v>243</v>
      </c>
      <c r="C6" s="53">
        <v>2024</v>
      </c>
      <c r="D6" s="15">
        <v>25</v>
      </c>
      <c r="E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row>
    <row r="7" spans="1:56" ht="15" customHeight="1">
      <c r="A7" s="61"/>
      <c r="B7" s="61"/>
      <c r="C7" s="53"/>
      <c r="D7" s="61"/>
      <c r="E7" s="33"/>
      <c r="G7" s="12"/>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row>
    <row r="8" spans="1:56" ht="15" customHeight="1">
      <c r="A8" s="61" t="s">
        <v>246</v>
      </c>
      <c r="B8" s="61" t="s">
        <v>247</v>
      </c>
      <c r="C8" s="53">
        <v>2023</v>
      </c>
      <c r="D8" s="61">
        <v>2158</v>
      </c>
      <c r="G8" s="12"/>
    </row>
    <row r="9" spans="1:56" s="25" customFormat="1" ht="15" customHeight="1">
      <c r="A9" s="61" t="s">
        <v>248</v>
      </c>
      <c r="B9" s="61" t="s">
        <v>247</v>
      </c>
      <c r="C9" s="53">
        <v>2023</v>
      </c>
      <c r="D9" s="61">
        <v>2246</v>
      </c>
      <c r="E9" s="22"/>
      <c r="G9" s="11"/>
      <c r="H9" s="11"/>
      <c r="I9" s="11"/>
      <c r="J9" s="11"/>
      <c r="K9" s="11"/>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22"/>
      <c r="AP9" s="13"/>
      <c r="AQ9" s="13"/>
      <c r="AR9" s="22"/>
      <c r="AS9" s="13"/>
      <c r="AT9" s="13"/>
      <c r="AU9" s="13"/>
      <c r="AV9" s="13"/>
      <c r="AW9" s="13"/>
      <c r="AX9" s="13"/>
      <c r="AY9" s="13"/>
      <c r="AZ9" s="13"/>
      <c r="BA9" s="13"/>
      <c r="BB9" s="13"/>
      <c r="BC9" s="13"/>
      <c r="BD9" s="13"/>
    </row>
    <row r="10" spans="1:56" s="25" customFormat="1" ht="15" customHeight="1">
      <c r="A10" s="15" t="s">
        <v>363</v>
      </c>
      <c r="B10" s="61" t="s">
        <v>247</v>
      </c>
      <c r="C10" s="53">
        <v>2023</v>
      </c>
      <c r="D10" s="61">
        <v>2243</v>
      </c>
      <c r="E10" s="22"/>
      <c r="G10" s="11"/>
      <c r="H10" s="11"/>
      <c r="I10" s="11"/>
      <c r="J10" s="11"/>
      <c r="K10" s="11"/>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22"/>
      <c r="AP10" s="13"/>
      <c r="AQ10" s="13"/>
      <c r="AR10" s="22"/>
      <c r="AS10" s="13"/>
      <c r="AT10" s="13"/>
      <c r="AU10" s="13"/>
      <c r="AV10" s="13"/>
      <c r="AW10" s="13"/>
      <c r="AX10" s="13"/>
      <c r="AY10" s="13"/>
      <c r="AZ10" s="13"/>
      <c r="BA10" s="13"/>
      <c r="BB10" s="13"/>
      <c r="BC10" s="13"/>
      <c r="BD10" s="13"/>
    </row>
    <row r="11" spans="1:56" s="25" customFormat="1" ht="15" customHeight="1">
      <c r="A11" s="15" t="s">
        <v>790</v>
      </c>
      <c r="B11" s="61" t="s">
        <v>247</v>
      </c>
      <c r="C11" s="53">
        <v>2024</v>
      </c>
      <c r="D11" s="15">
        <v>2290</v>
      </c>
      <c r="E11" s="22"/>
      <c r="G11" s="11"/>
      <c r="H11" s="11"/>
      <c r="I11" s="11"/>
      <c r="J11" s="11"/>
      <c r="K11" s="11"/>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22"/>
      <c r="AP11" s="13"/>
      <c r="AQ11" s="13"/>
      <c r="AR11" s="22"/>
      <c r="AS11" s="13"/>
      <c r="AT11" s="13"/>
      <c r="AU11" s="13"/>
      <c r="AV11" s="13"/>
      <c r="AW11" s="13"/>
      <c r="AX11" s="13"/>
      <c r="AY11" s="13"/>
      <c r="AZ11" s="13"/>
      <c r="BA11" s="13"/>
      <c r="BB11" s="13"/>
      <c r="BC11" s="13"/>
      <c r="BD11" s="13"/>
    </row>
    <row r="12" spans="1:56" s="25" customFormat="1" ht="15" customHeight="1">
      <c r="A12" s="15" t="s">
        <v>792</v>
      </c>
      <c r="B12" s="61" t="s">
        <v>247</v>
      </c>
      <c r="C12" s="53">
        <v>2024</v>
      </c>
      <c r="D12" s="15">
        <v>2280</v>
      </c>
      <c r="E12" s="22"/>
      <c r="G12" s="12"/>
      <c r="H12" s="12"/>
      <c r="J12" s="11"/>
      <c r="K12" s="11"/>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22"/>
      <c r="AP12" s="13"/>
      <c r="AQ12" s="13"/>
      <c r="AR12" s="22"/>
      <c r="AS12" s="13"/>
      <c r="AT12" s="13"/>
      <c r="AU12" s="13"/>
      <c r="AV12" s="13"/>
      <c r="AW12" s="13"/>
      <c r="AX12" s="13"/>
      <c r="AY12" s="13"/>
      <c r="AZ12" s="13"/>
      <c r="BA12" s="13"/>
      <c r="BB12" s="13"/>
      <c r="BC12" s="13"/>
      <c r="BD12" s="13"/>
    </row>
    <row r="13" spans="1:56" s="25" customFormat="1" ht="15" customHeight="1">
      <c r="A13" s="15"/>
      <c r="B13" s="61"/>
      <c r="C13" s="53"/>
      <c r="D13" s="61"/>
      <c r="E13" s="22"/>
      <c r="G13" s="11"/>
      <c r="H13" s="11"/>
      <c r="I13" s="11"/>
      <c r="J13" s="11"/>
      <c r="K13" s="11"/>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22"/>
      <c r="AP13" s="13"/>
      <c r="AQ13" s="13"/>
      <c r="AR13" s="22"/>
      <c r="AS13" s="13"/>
      <c r="AT13" s="13"/>
      <c r="AU13" s="13"/>
      <c r="AV13" s="13"/>
      <c r="AW13" s="13"/>
      <c r="AX13" s="13"/>
      <c r="AY13" s="13"/>
      <c r="AZ13" s="13"/>
      <c r="BA13" s="13"/>
      <c r="BB13" s="13"/>
      <c r="BC13" s="13"/>
      <c r="BD13" s="13"/>
    </row>
    <row r="14" spans="1:56" s="25" customFormat="1" ht="15" customHeight="1">
      <c r="A14" s="61" t="s">
        <v>375</v>
      </c>
      <c r="B14" s="61" t="s">
        <v>249</v>
      </c>
      <c r="C14" s="53">
        <v>2023</v>
      </c>
      <c r="D14" s="61">
        <v>9919</v>
      </c>
      <c r="E14" s="22"/>
      <c r="G14" s="12"/>
      <c r="H14" s="12"/>
      <c r="I14" s="12"/>
      <c r="J14" s="11"/>
      <c r="K14" s="11"/>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22"/>
      <c r="AP14" s="13"/>
      <c r="AQ14" s="13"/>
      <c r="AR14" s="22"/>
      <c r="AS14" s="13"/>
      <c r="AT14" s="13"/>
      <c r="AU14" s="13"/>
      <c r="AV14" s="13"/>
      <c r="AW14" s="13"/>
      <c r="AX14" s="13"/>
      <c r="AY14" s="13"/>
      <c r="AZ14" s="13"/>
      <c r="BA14" s="13"/>
      <c r="BB14" s="13"/>
      <c r="BC14" s="13"/>
      <c r="BD14" s="13"/>
    </row>
    <row r="15" spans="1:56" ht="15" customHeight="1">
      <c r="A15" s="61" t="s">
        <v>375</v>
      </c>
      <c r="B15" s="61" t="s">
        <v>249</v>
      </c>
      <c r="C15" s="53">
        <v>2023</v>
      </c>
      <c r="D15" s="61">
        <v>9836</v>
      </c>
      <c r="G15" s="12"/>
      <c r="H15" s="12"/>
      <c r="I15" s="12"/>
    </row>
    <row r="16" spans="1:56" ht="15" customHeight="1">
      <c r="A16" s="61" t="s">
        <v>375</v>
      </c>
      <c r="B16" s="61" t="s">
        <v>249</v>
      </c>
      <c r="C16" s="53">
        <v>2023</v>
      </c>
      <c r="D16" s="61">
        <v>10182</v>
      </c>
    </row>
    <row r="17" spans="1:9" ht="15" customHeight="1">
      <c r="A17" s="61" t="s">
        <v>375</v>
      </c>
      <c r="B17" s="61" t="s">
        <v>249</v>
      </c>
      <c r="C17" s="53">
        <v>2023</v>
      </c>
      <c r="D17" s="61">
        <v>9123</v>
      </c>
      <c r="G17" s="12"/>
      <c r="H17" s="12"/>
      <c r="I17" s="12"/>
    </row>
    <row r="18" spans="1:9" ht="15" customHeight="1">
      <c r="A18" s="61" t="s">
        <v>375</v>
      </c>
      <c r="B18" s="61" t="s">
        <v>249</v>
      </c>
      <c r="C18" s="53">
        <v>2024</v>
      </c>
      <c r="D18" s="15">
        <v>10270</v>
      </c>
    </row>
    <row r="19" spans="1:9" ht="15" customHeight="1">
      <c r="A19" s="15" t="s">
        <v>816</v>
      </c>
      <c r="B19" s="61" t="s">
        <v>249</v>
      </c>
      <c r="C19" s="53">
        <v>2024</v>
      </c>
      <c r="D19" s="15">
        <v>20900</v>
      </c>
    </row>
    <row r="20" spans="1:9" ht="15" customHeight="1">
      <c r="A20" s="15" t="s">
        <v>816</v>
      </c>
      <c r="B20" s="61" t="s">
        <v>249</v>
      </c>
      <c r="C20" s="53">
        <v>2024</v>
      </c>
      <c r="D20" s="15">
        <v>20500</v>
      </c>
    </row>
    <row r="21" spans="1:9" ht="15" customHeight="1">
      <c r="A21" s="15" t="s">
        <v>816</v>
      </c>
      <c r="B21" s="61" t="s">
        <v>249</v>
      </c>
      <c r="C21" s="15">
        <v>2024</v>
      </c>
      <c r="D21" s="15">
        <v>20400</v>
      </c>
    </row>
    <row r="22" spans="1:9" ht="15" customHeight="1">
      <c r="A22" s="61"/>
      <c r="B22" s="61"/>
      <c r="C22" s="53"/>
      <c r="D22" s="61"/>
    </row>
    <row r="23" spans="1:9" ht="15" customHeight="1">
      <c r="A23" s="61" t="s">
        <v>90</v>
      </c>
      <c r="B23" s="61" t="s">
        <v>56</v>
      </c>
      <c r="C23" s="53">
        <v>2023</v>
      </c>
      <c r="D23" s="62">
        <v>14</v>
      </c>
    </row>
    <row r="24" spans="1:9" ht="15" customHeight="1">
      <c r="A24" s="61" t="s">
        <v>255</v>
      </c>
      <c r="B24" s="61" t="s">
        <v>155</v>
      </c>
      <c r="C24" s="53">
        <v>2023</v>
      </c>
      <c r="D24" s="61">
        <v>12</v>
      </c>
    </row>
    <row r="25" spans="1:9" ht="15" customHeight="1">
      <c r="A25" s="61"/>
      <c r="B25" s="61"/>
      <c r="C25" s="53"/>
      <c r="D25" s="61"/>
    </row>
    <row r="26" spans="1:9" ht="15" customHeight="1">
      <c r="A26" s="61" t="s">
        <v>100</v>
      </c>
      <c r="B26" s="61" t="s">
        <v>56</v>
      </c>
      <c r="C26" s="53">
        <v>2023</v>
      </c>
      <c r="D26" s="62">
        <v>22</v>
      </c>
    </row>
    <row r="27" spans="1:9" ht="15" customHeight="1">
      <c r="A27" s="61" t="s">
        <v>256</v>
      </c>
      <c r="B27" s="61" t="s">
        <v>155</v>
      </c>
      <c r="C27" s="53">
        <v>2023</v>
      </c>
      <c r="D27" s="61">
        <v>18</v>
      </c>
    </row>
    <row r="28" spans="1:9" ht="15" customHeight="1">
      <c r="A28" s="11"/>
    </row>
    <row r="29" spans="1:9" ht="15" customHeight="1">
      <c r="A29" s="11" t="s">
        <v>173</v>
      </c>
      <c r="B29" s="61" t="s">
        <v>56</v>
      </c>
      <c r="C29" s="53">
        <v>2023</v>
      </c>
      <c r="D29" s="11">
        <v>22</v>
      </c>
    </row>
    <row r="30" spans="1:9" ht="15" customHeight="1">
      <c r="A30" s="11" t="s">
        <v>376</v>
      </c>
      <c r="B30" s="61" t="s">
        <v>155</v>
      </c>
      <c r="C30" s="53">
        <v>2023</v>
      </c>
      <c r="D30" s="11">
        <v>20</v>
      </c>
    </row>
    <row r="31" spans="1:9" ht="15" customHeight="1">
      <c r="A31" s="11"/>
      <c r="B31" s="61"/>
      <c r="C31" s="53"/>
    </row>
    <row r="32" spans="1:9" ht="15" customHeight="1">
      <c r="A32" s="15" t="s">
        <v>802</v>
      </c>
      <c r="B32" s="61" t="s">
        <v>56</v>
      </c>
      <c r="C32" s="53">
        <v>2024</v>
      </c>
      <c r="D32" s="15">
        <v>13</v>
      </c>
    </row>
    <row r="33" spans="1:4" ht="15" customHeight="1">
      <c r="A33" s="15" t="s">
        <v>803</v>
      </c>
      <c r="B33" s="61" t="s">
        <v>155</v>
      </c>
      <c r="C33" s="53">
        <v>2024</v>
      </c>
      <c r="D33" s="15">
        <v>13</v>
      </c>
    </row>
    <row r="34" spans="1:4" ht="15" customHeight="1">
      <c r="A34" s="15"/>
      <c r="B34" s="61"/>
      <c r="C34" s="53"/>
      <c r="D34" s="15"/>
    </row>
    <row r="35" spans="1:4" ht="15" customHeight="1">
      <c r="A35" s="15" t="s">
        <v>804</v>
      </c>
      <c r="B35" s="61" t="s">
        <v>56</v>
      </c>
      <c r="C35" s="53">
        <v>2024</v>
      </c>
      <c r="D35" s="15">
        <v>54</v>
      </c>
    </row>
    <row r="36" spans="1:4" ht="15" customHeight="1">
      <c r="A36" s="15" t="s">
        <v>805</v>
      </c>
      <c r="B36" s="61" t="s">
        <v>155</v>
      </c>
      <c r="C36" s="53">
        <v>2024</v>
      </c>
      <c r="D36" s="15">
        <v>53</v>
      </c>
    </row>
    <row r="37" spans="1:4" ht="15" customHeight="1">
      <c r="A37" s="38"/>
      <c r="D37" s="38"/>
    </row>
    <row r="38" spans="1:4" ht="15" customHeight="1">
      <c r="A38" s="61" t="s">
        <v>250</v>
      </c>
      <c r="B38" s="61" t="s">
        <v>56</v>
      </c>
      <c r="C38" s="53">
        <v>2023</v>
      </c>
      <c r="D38" s="62">
        <v>21</v>
      </c>
    </row>
    <row r="39" spans="1:4" ht="15" customHeight="1">
      <c r="A39" s="61" t="s">
        <v>251</v>
      </c>
      <c r="B39" s="61" t="s">
        <v>252</v>
      </c>
      <c r="C39" s="53">
        <v>2023</v>
      </c>
      <c r="D39" s="61">
        <v>23</v>
      </c>
    </row>
    <row r="40" spans="1:4" ht="15" customHeight="1">
      <c r="A40" s="61"/>
      <c r="B40" s="61"/>
      <c r="D40" s="61"/>
    </row>
    <row r="41" spans="1:4" ht="15" customHeight="1">
      <c r="A41" s="61" t="s">
        <v>253</v>
      </c>
      <c r="B41" s="61" t="s">
        <v>56</v>
      </c>
      <c r="C41" s="53">
        <v>2023</v>
      </c>
      <c r="D41" s="62">
        <v>23</v>
      </c>
    </row>
    <row r="42" spans="1:4" ht="15" customHeight="1">
      <c r="A42" s="61" t="s">
        <v>254</v>
      </c>
      <c r="B42" s="61" t="s">
        <v>252</v>
      </c>
      <c r="C42" s="53">
        <v>2023</v>
      </c>
      <c r="D42" s="61">
        <v>30</v>
      </c>
    </row>
    <row r="44" spans="1:4" ht="15" customHeight="1">
      <c r="A44" s="15" t="s">
        <v>751</v>
      </c>
      <c r="B44" s="53" t="s">
        <v>56</v>
      </c>
      <c r="C44" s="53">
        <v>2024</v>
      </c>
      <c r="D44" s="15">
        <v>13</v>
      </c>
    </row>
    <row r="45" spans="1:4" ht="15" customHeight="1">
      <c r="A45" s="15" t="s">
        <v>794</v>
      </c>
      <c r="B45" s="53" t="s">
        <v>252</v>
      </c>
      <c r="C45" s="53">
        <v>2024</v>
      </c>
      <c r="D45" s="15">
        <v>14</v>
      </c>
    </row>
    <row r="46" spans="1:4" ht="15" customHeight="1">
      <c r="A46" s="15"/>
      <c r="B46" s="53"/>
      <c r="C46" s="15"/>
    </row>
    <row r="47" spans="1:4" ht="15" customHeight="1">
      <c r="A47" s="15" t="s">
        <v>750</v>
      </c>
      <c r="B47" s="53" t="s">
        <v>56</v>
      </c>
      <c r="C47" s="53">
        <v>2024</v>
      </c>
      <c r="D47" s="15">
        <v>21</v>
      </c>
    </row>
    <row r="48" spans="1:4" ht="15" customHeight="1" thickBot="1">
      <c r="A48" s="56" t="s">
        <v>793</v>
      </c>
      <c r="B48" s="54" t="s">
        <v>252</v>
      </c>
      <c r="C48" s="54">
        <v>2024</v>
      </c>
      <c r="D48" s="56">
        <v>20</v>
      </c>
    </row>
    <row r="49" spans="1:2" ht="15" customHeight="1">
      <c r="A49" s="53"/>
      <c r="B49" s="53"/>
    </row>
    <row r="50" spans="1:2" ht="15" customHeight="1">
      <c r="A50" s="15"/>
      <c r="B50" s="53"/>
    </row>
    <row r="51" spans="1:2" ht="15" customHeight="1">
      <c r="A51" s="15"/>
      <c r="B51" s="53"/>
    </row>
    <row r="52" spans="1:2" ht="15" customHeight="1">
      <c r="A52" s="15"/>
      <c r="B52" s="53"/>
    </row>
    <row r="53" spans="1:2" ht="15" customHeight="1">
      <c r="A53" s="53"/>
      <c r="B53" s="53"/>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67365-08A6-4EE0-8E60-E6218184AEA7}">
  <dimension ref="A1:BL30"/>
  <sheetViews>
    <sheetView workbookViewId="0">
      <selection sqref="A1:E1"/>
    </sheetView>
  </sheetViews>
  <sheetFormatPr defaultColWidth="9" defaultRowHeight="13.8"/>
  <cols>
    <col min="1" max="1" width="24.25" style="28" customWidth="1"/>
    <col min="2" max="2" width="32.125" style="12" customWidth="1"/>
    <col min="3" max="3" width="19" style="12" customWidth="1"/>
    <col min="4" max="4" width="21.75" style="63" bestFit="1" customWidth="1"/>
    <col min="5" max="5" width="21.75" style="58" bestFit="1" customWidth="1"/>
    <col min="6" max="9" width="20.75" style="58" customWidth="1"/>
    <col min="10" max="10" width="20.75" style="63" customWidth="1"/>
    <col min="11" max="14" width="20.75" style="58" customWidth="1"/>
    <col min="15" max="15" width="20.75" style="67" customWidth="1"/>
    <col min="16" max="16" width="20.75" style="63" customWidth="1"/>
    <col min="17" max="18" width="20.75" style="58" customWidth="1"/>
    <col min="19" max="19" width="20.75" style="67" customWidth="1"/>
    <col min="20" max="20" width="20.75" style="63" customWidth="1"/>
    <col min="21" max="21" width="20.75" style="67" customWidth="1"/>
    <col min="22" max="22" width="20.75" style="63" customWidth="1"/>
    <col min="23" max="23" width="20.75" style="67" customWidth="1"/>
    <col min="24" max="26" width="20.75" style="58" customWidth="1"/>
    <col min="27" max="27" width="20.75" style="63" customWidth="1"/>
    <col min="28" max="28" width="20.75" style="58" customWidth="1"/>
    <col min="29" max="31" width="20.75" style="63" customWidth="1"/>
    <col min="32" max="32" width="20.75" style="58" customWidth="1"/>
    <col min="33" max="33" width="20.75" style="67" customWidth="1"/>
    <col min="34" max="35" width="20.75" style="58" customWidth="1"/>
    <col min="36" max="36" width="20.75" style="67" customWidth="1"/>
    <col min="37" max="37" width="20.75" style="63" customWidth="1"/>
    <col min="38" max="38" width="20.75" style="67" customWidth="1"/>
    <col min="39" max="39" width="20.75" style="20" customWidth="1"/>
    <col min="40" max="40" width="20.75" style="68" customWidth="1"/>
    <col min="41" max="41" width="20.75" style="20" customWidth="1"/>
    <col min="42" max="42" width="20.75" style="68" customWidth="1"/>
    <col min="43" max="44" width="20.75" style="21" customWidth="1"/>
    <col min="45" max="45" width="20.75" style="68" customWidth="1"/>
    <col min="46" max="46" width="20.75" style="20" customWidth="1"/>
    <col min="47" max="47" width="20.75" style="21" customWidth="1"/>
    <col min="48" max="53" width="20.75" style="68" customWidth="1"/>
    <col min="54" max="54" width="20.75" style="21" customWidth="1"/>
    <col min="55" max="57" width="20.75" style="68" customWidth="1"/>
    <col min="58" max="59" width="20.75" style="21" customWidth="1"/>
    <col min="60" max="63" width="20.75" style="12" customWidth="1"/>
    <col min="64" max="16384" width="9" style="12"/>
  </cols>
  <sheetData>
    <row r="1" spans="1:5" ht="40.799999999999997" customHeight="1">
      <c r="A1" s="273" t="s">
        <v>590</v>
      </c>
      <c r="B1" s="273"/>
      <c r="C1" s="273"/>
      <c r="D1" s="273"/>
      <c r="E1" s="273"/>
    </row>
    <row r="2" spans="1:5" s="11" customFormat="1" ht="15" customHeight="1" thickBot="1">
      <c r="A2" s="47" t="s">
        <v>40</v>
      </c>
      <c r="B2" s="47" t="s">
        <v>48</v>
      </c>
      <c r="C2" s="47" t="s">
        <v>809</v>
      </c>
      <c r="D2" s="47" t="s">
        <v>380</v>
      </c>
      <c r="E2" s="47" t="s">
        <v>380</v>
      </c>
    </row>
    <row r="3" spans="1:5" s="11" customFormat="1" ht="15" customHeight="1">
      <c r="A3" s="270" t="s">
        <v>382</v>
      </c>
      <c r="B3" s="270"/>
      <c r="C3" s="270"/>
      <c r="D3" s="77">
        <v>2300</v>
      </c>
      <c r="E3" s="245">
        <v>2300</v>
      </c>
    </row>
    <row r="4" spans="1:5" s="11" customFormat="1" ht="15" customHeight="1">
      <c r="A4" s="61" t="s">
        <v>246</v>
      </c>
      <c r="B4" s="61" t="s">
        <v>484</v>
      </c>
      <c r="C4" s="61">
        <v>2023</v>
      </c>
      <c r="D4" s="11">
        <v>2158</v>
      </c>
    </row>
    <row r="5" spans="1:5" s="11" customFormat="1" ht="15" customHeight="1">
      <c r="A5" s="61" t="s">
        <v>248</v>
      </c>
      <c r="B5" s="61" t="s">
        <v>484</v>
      </c>
      <c r="C5" s="61">
        <v>2023</v>
      </c>
      <c r="D5" s="11">
        <v>2246</v>
      </c>
    </row>
    <row r="6" spans="1:5" s="11" customFormat="1" ht="15" customHeight="1">
      <c r="A6" s="244" t="s">
        <v>363</v>
      </c>
      <c r="B6" s="243" t="s">
        <v>484</v>
      </c>
      <c r="C6" s="243">
        <v>2023</v>
      </c>
      <c r="D6" s="219">
        <v>2243</v>
      </c>
      <c r="E6" s="219"/>
    </row>
    <row r="7" spans="1:5" s="11" customFormat="1" ht="15" customHeight="1">
      <c r="A7" s="15" t="s">
        <v>790</v>
      </c>
      <c r="B7" s="61" t="s">
        <v>484</v>
      </c>
      <c r="C7" s="61">
        <v>2024</v>
      </c>
      <c r="D7" s="241"/>
      <c r="E7" s="15">
        <v>2290</v>
      </c>
    </row>
    <row r="8" spans="1:5" s="11" customFormat="1" ht="15" customHeight="1">
      <c r="A8" s="55" t="s">
        <v>792</v>
      </c>
      <c r="B8" s="102" t="s">
        <v>484</v>
      </c>
      <c r="C8" s="102">
        <v>2024</v>
      </c>
      <c r="D8" s="242"/>
      <c r="E8" s="55">
        <v>2280</v>
      </c>
    </row>
    <row r="9" spans="1:5" s="58" customFormat="1">
      <c r="A9" s="46"/>
      <c r="B9" s="11" t="s">
        <v>377</v>
      </c>
      <c r="C9" s="11"/>
      <c r="D9" s="21">
        <v>2215.6666666666665</v>
      </c>
      <c r="E9" s="21">
        <f>AVERAGE(E7:E8)</f>
        <v>2285</v>
      </c>
    </row>
    <row r="10" spans="1:5" s="58" customFormat="1">
      <c r="A10" s="46"/>
      <c r="B10" s="11" t="s">
        <v>676</v>
      </c>
      <c r="C10" s="11"/>
      <c r="D10" s="21">
        <v>49.963319879020581</v>
      </c>
      <c r="E10" s="20">
        <f>_xlfn.STDEV.S(E7:E8)</f>
        <v>7.0710678118654755</v>
      </c>
    </row>
    <row r="11" spans="1:5" s="58" customFormat="1" ht="15">
      <c r="A11" s="132"/>
      <c r="B11" s="26" t="s">
        <v>378</v>
      </c>
      <c r="C11" s="26"/>
      <c r="D11" s="20">
        <v>2.2550016494217204</v>
      </c>
      <c r="E11" s="20">
        <f>100*(E10/E9)</f>
        <v>0.30945592174465975</v>
      </c>
    </row>
    <row r="12" spans="1:5" s="58" customFormat="1" ht="15.6" thickBot="1">
      <c r="A12" s="143"/>
      <c r="B12" s="56" t="s">
        <v>379</v>
      </c>
      <c r="C12" s="56"/>
      <c r="D12" s="64">
        <v>-3.6666666666666727</v>
      </c>
      <c r="E12" s="64">
        <f>100*((E9-E3)/E3)</f>
        <v>-0.65217391304347827</v>
      </c>
    </row>
    <row r="13" spans="1:5" s="58" customFormat="1" ht="5.0999999999999996" customHeight="1" thickBot="1">
      <c r="A13" s="145"/>
      <c r="B13" s="79"/>
      <c r="C13" s="79"/>
      <c r="D13" s="80"/>
      <c r="E13" s="246"/>
    </row>
    <row r="14" spans="1:5" s="58" customFormat="1">
      <c r="A14" s="270" t="s">
        <v>383</v>
      </c>
      <c r="B14" s="270"/>
      <c r="C14" s="270"/>
      <c r="D14" s="77">
        <v>10300</v>
      </c>
      <c r="E14" s="15"/>
    </row>
    <row r="15" spans="1:5" s="58" customFormat="1">
      <c r="A15" s="61" t="s">
        <v>375</v>
      </c>
      <c r="B15" s="61" t="s">
        <v>485</v>
      </c>
      <c r="C15" s="61">
        <v>2023</v>
      </c>
      <c r="D15" s="61">
        <v>9919</v>
      </c>
    </row>
    <row r="16" spans="1:5" s="58" customFormat="1">
      <c r="A16" s="61" t="s">
        <v>375</v>
      </c>
      <c r="B16" s="61" t="s">
        <v>485</v>
      </c>
      <c r="C16" s="61">
        <v>2023</v>
      </c>
      <c r="D16" s="61">
        <v>9836</v>
      </c>
    </row>
    <row r="17" spans="1:64" s="58" customFormat="1">
      <c r="A17" s="61" t="s">
        <v>375</v>
      </c>
      <c r="B17" s="61" t="s">
        <v>485</v>
      </c>
      <c r="C17" s="61">
        <v>2023</v>
      </c>
      <c r="D17" s="61">
        <v>10182</v>
      </c>
    </row>
    <row r="18" spans="1:64" s="58" customFormat="1">
      <c r="A18" s="61" t="s">
        <v>375</v>
      </c>
      <c r="B18" s="61" t="s">
        <v>485</v>
      </c>
      <c r="C18" s="61">
        <v>2023</v>
      </c>
      <c r="D18" s="61">
        <v>9123</v>
      </c>
    </row>
    <row r="19" spans="1:64" s="58" customFormat="1">
      <c r="A19" s="243" t="s">
        <v>375</v>
      </c>
      <c r="B19" s="243" t="s">
        <v>485</v>
      </c>
      <c r="C19" s="243">
        <v>2023</v>
      </c>
      <c r="D19" s="244">
        <v>10270</v>
      </c>
      <c r="E19" s="222"/>
    </row>
    <row r="20" spans="1:64" s="58" customFormat="1">
      <c r="A20" s="15" t="s">
        <v>816</v>
      </c>
      <c r="B20" s="61" t="s">
        <v>817</v>
      </c>
      <c r="C20" s="61">
        <v>2024</v>
      </c>
      <c r="D20" s="15"/>
      <c r="E20" s="15">
        <v>20900</v>
      </c>
    </row>
    <row r="21" spans="1:64" s="58" customFormat="1">
      <c r="A21" s="15" t="s">
        <v>816</v>
      </c>
      <c r="B21" s="61" t="s">
        <v>817</v>
      </c>
      <c r="C21" s="61">
        <v>2024</v>
      </c>
      <c r="D21" s="15"/>
      <c r="E21" s="15">
        <v>20500</v>
      </c>
    </row>
    <row r="22" spans="1:64" s="58" customFormat="1">
      <c r="A22" s="55" t="s">
        <v>816</v>
      </c>
      <c r="B22" s="102" t="s">
        <v>817</v>
      </c>
      <c r="C22" s="102">
        <v>2024</v>
      </c>
      <c r="D22" s="55"/>
      <c r="E22" s="55">
        <v>20400</v>
      </c>
    </row>
    <row r="23" spans="1:64" s="58" customFormat="1">
      <c r="A23" s="46"/>
      <c r="B23" s="11" t="s">
        <v>377</v>
      </c>
      <c r="C23" s="11"/>
      <c r="D23" s="21">
        <v>9866</v>
      </c>
      <c r="E23" s="21">
        <f>AVERAGE(E20:E22)</f>
        <v>20600</v>
      </c>
    </row>
    <row r="24" spans="1:64" s="58" customFormat="1">
      <c r="A24" s="46"/>
      <c r="B24" s="11" t="s">
        <v>676</v>
      </c>
      <c r="C24" s="11"/>
      <c r="D24" s="21">
        <v>452.44612939000802</v>
      </c>
      <c r="E24" s="21">
        <f>_xlfn.STDEV.S(E20:E22)</f>
        <v>264.57513110645908</v>
      </c>
    </row>
    <row r="25" spans="1:64" s="58" customFormat="1" ht="15">
      <c r="A25" s="132"/>
      <c r="B25" s="26" t="s">
        <v>378</v>
      </c>
      <c r="C25" s="26"/>
      <c r="D25" s="20">
        <v>4.5859125216907373</v>
      </c>
      <c r="E25" s="20">
        <f>100*(E24/E23)</f>
        <v>1.2843452966332964</v>
      </c>
    </row>
    <row r="26" spans="1:64" s="58" customFormat="1" ht="15.6" thickBot="1">
      <c r="A26" s="143"/>
      <c r="B26" s="56" t="s">
        <v>379</v>
      </c>
      <c r="C26" s="56"/>
      <c r="D26" s="64">
        <v>0.30500203334688897</v>
      </c>
      <c r="E26" s="247" t="s">
        <v>179</v>
      </c>
      <c r="J26" s="63"/>
      <c r="O26" s="67"/>
      <c r="P26" s="63"/>
      <c r="S26" s="67"/>
      <c r="T26" s="63"/>
      <c r="U26" s="67"/>
      <c r="V26" s="63"/>
      <c r="W26" s="67"/>
      <c r="AA26" s="63"/>
      <c r="AC26" s="63"/>
      <c r="AD26" s="63"/>
      <c r="AE26" s="63"/>
      <c r="AG26" s="67"/>
      <c r="AJ26" s="67"/>
      <c r="AK26" s="63"/>
      <c r="AL26" s="67"/>
      <c r="AM26" s="20"/>
      <c r="AN26" s="68"/>
      <c r="AO26" s="20"/>
      <c r="AP26" s="68"/>
      <c r="AQ26" s="21"/>
      <c r="AR26" s="21"/>
      <c r="AS26" s="68"/>
      <c r="AT26" s="20"/>
      <c r="AU26" s="21"/>
      <c r="AV26" s="68"/>
      <c r="AW26" s="68"/>
      <c r="AX26" s="68"/>
      <c r="AY26" s="68"/>
      <c r="AZ26" s="68"/>
      <c r="BA26" s="68"/>
      <c r="BB26" s="21"/>
      <c r="BC26" s="68"/>
      <c r="BD26" s="68"/>
      <c r="BE26" s="68"/>
      <c r="BF26" s="21"/>
      <c r="BG26" s="21"/>
      <c r="BH26" s="12"/>
      <c r="BI26" s="12"/>
      <c r="BJ26" s="12"/>
      <c r="BK26" s="12"/>
      <c r="BL26" s="12"/>
    </row>
    <row r="27" spans="1:64" s="11" customFormat="1" ht="13.95" customHeight="1">
      <c r="A27" s="271" t="s">
        <v>651</v>
      </c>
      <c r="B27" s="271"/>
      <c r="C27" s="271"/>
      <c r="D27" s="271"/>
      <c r="E27" s="58"/>
      <c r="F27" s="58"/>
      <c r="G27" s="58"/>
      <c r="H27" s="58"/>
      <c r="I27" s="58"/>
      <c r="J27" s="63"/>
      <c r="K27" s="58"/>
      <c r="L27" s="58"/>
      <c r="M27" s="58"/>
      <c r="N27" s="58"/>
      <c r="O27" s="67"/>
      <c r="P27" s="63"/>
      <c r="Q27" s="58"/>
      <c r="R27" s="58"/>
      <c r="S27" s="67"/>
      <c r="T27" s="63"/>
      <c r="U27" s="67"/>
      <c r="V27" s="63"/>
      <c r="W27" s="67"/>
      <c r="X27" s="58"/>
      <c r="Y27" s="58"/>
      <c r="Z27" s="58"/>
      <c r="AA27" s="63"/>
      <c r="AB27" s="58"/>
      <c r="AC27" s="63"/>
      <c r="AD27" s="63"/>
      <c r="AE27" s="63"/>
      <c r="AF27" s="58"/>
      <c r="AG27" s="67"/>
      <c r="AH27" s="58"/>
      <c r="AI27" s="58"/>
      <c r="AJ27" s="67"/>
      <c r="AK27" s="63"/>
      <c r="AL27" s="67"/>
      <c r="AM27" s="20"/>
      <c r="AN27" s="68"/>
      <c r="AO27" s="20"/>
      <c r="AP27" s="68"/>
      <c r="AQ27" s="21"/>
      <c r="AR27" s="21"/>
      <c r="AS27" s="68"/>
      <c r="AT27" s="20"/>
      <c r="AU27" s="21"/>
      <c r="AV27" s="68"/>
      <c r="AW27" s="68"/>
      <c r="AX27" s="68"/>
      <c r="AY27" s="68"/>
      <c r="AZ27" s="68"/>
      <c r="BA27" s="68"/>
      <c r="BB27" s="21"/>
      <c r="BC27" s="68"/>
      <c r="BD27" s="68"/>
      <c r="BE27" s="68"/>
      <c r="BF27" s="21"/>
      <c r="BG27" s="21"/>
    </row>
    <row r="28" spans="1:64" s="11" customFormat="1">
      <c r="A28" s="272"/>
      <c r="B28" s="272"/>
      <c r="C28" s="272"/>
      <c r="D28" s="272"/>
      <c r="E28" s="58"/>
      <c r="F28" s="58"/>
      <c r="G28" s="58"/>
      <c r="H28" s="58"/>
      <c r="I28" s="58"/>
      <c r="J28" s="63"/>
      <c r="K28" s="58"/>
      <c r="L28" s="58"/>
      <c r="M28" s="58"/>
      <c r="N28" s="58"/>
      <c r="O28" s="67"/>
      <c r="P28" s="63"/>
      <c r="Q28" s="58"/>
      <c r="R28" s="58"/>
      <c r="S28" s="67"/>
      <c r="T28" s="63"/>
      <c r="U28" s="67"/>
      <c r="V28" s="63"/>
      <c r="W28" s="67"/>
      <c r="X28" s="58"/>
      <c r="Y28" s="58"/>
      <c r="Z28" s="58"/>
      <c r="AA28" s="63"/>
      <c r="AB28" s="58"/>
      <c r="AC28" s="63"/>
      <c r="AD28" s="63"/>
      <c r="AE28" s="63"/>
      <c r="AF28" s="58"/>
      <c r="AG28" s="67"/>
      <c r="AH28" s="58"/>
      <c r="AI28" s="58"/>
      <c r="AJ28" s="67"/>
      <c r="AK28" s="63"/>
      <c r="AL28" s="67"/>
      <c r="AM28" s="20"/>
      <c r="AN28" s="68"/>
      <c r="AO28" s="20"/>
      <c r="AP28" s="68"/>
      <c r="AQ28" s="21"/>
      <c r="AR28" s="21"/>
      <c r="AS28" s="68"/>
      <c r="AT28" s="20"/>
      <c r="AU28" s="21"/>
      <c r="AV28" s="68"/>
      <c r="AW28" s="68"/>
      <c r="AX28" s="68"/>
      <c r="AY28" s="68"/>
      <c r="AZ28" s="68"/>
      <c r="BA28" s="68"/>
      <c r="BB28" s="21"/>
      <c r="BC28" s="68"/>
      <c r="BD28" s="68"/>
      <c r="BE28" s="68"/>
      <c r="BF28" s="21"/>
      <c r="BG28" s="21"/>
    </row>
    <row r="29" spans="1:64" s="11" customFormat="1" ht="13.95" customHeight="1">
      <c r="A29" s="264" t="s">
        <v>678</v>
      </c>
      <c r="B29" s="264"/>
      <c r="C29" s="264"/>
      <c r="D29" s="264"/>
      <c r="E29" s="58"/>
      <c r="F29" s="58"/>
      <c r="G29" s="58"/>
      <c r="H29" s="58"/>
      <c r="I29" s="58"/>
      <c r="J29" s="63"/>
      <c r="K29" s="58"/>
      <c r="L29" s="58"/>
      <c r="M29" s="58"/>
      <c r="N29" s="58"/>
      <c r="O29" s="67"/>
      <c r="P29" s="63"/>
      <c r="Q29" s="58"/>
      <c r="R29" s="58"/>
      <c r="S29" s="67"/>
      <c r="T29" s="63"/>
      <c r="U29" s="67"/>
      <c r="V29" s="63"/>
      <c r="W29" s="67"/>
      <c r="X29" s="58"/>
      <c r="Y29" s="58"/>
      <c r="Z29" s="58"/>
      <c r="AA29" s="63"/>
      <c r="AB29" s="58"/>
      <c r="AC29" s="63"/>
      <c r="AD29" s="63"/>
      <c r="AE29" s="63"/>
      <c r="AF29" s="58"/>
      <c r="AG29" s="67"/>
      <c r="AH29" s="58"/>
      <c r="AI29" s="58"/>
      <c r="AJ29" s="67"/>
      <c r="AK29" s="63"/>
      <c r="AL29" s="67"/>
      <c r="AM29" s="20"/>
      <c r="AN29" s="68"/>
      <c r="AO29" s="20"/>
      <c r="AP29" s="68"/>
      <c r="AQ29" s="21"/>
      <c r="AR29" s="21"/>
      <c r="AS29" s="68"/>
      <c r="AT29" s="20"/>
      <c r="AU29" s="21"/>
      <c r="AV29" s="68"/>
      <c r="AW29" s="68"/>
      <c r="AX29" s="68"/>
      <c r="AY29" s="68"/>
      <c r="AZ29" s="68"/>
      <c r="BA29" s="68"/>
      <c r="BB29" s="21"/>
      <c r="BC29" s="68"/>
      <c r="BD29" s="68"/>
      <c r="BE29" s="68"/>
      <c r="BF29" s="21"/>
      <c r="BG29" s="21"/>
    </row>
    <row r="30" spans="1:64">
      <c r="A30" s="264"/>
      <c r="B30" s="264"/>
      <c r="C30" s="264"/>
      <c r="D30" s="264"/>
    </row>
  </sheetData>
  <mergeCells count="5">
    <mergeCell ref="A27:D28"/>
    <mergeCell ref="A29:D30"/>
    <mergeCell ref="A1:E1"/>
    <mergeCell ref="A3:C3"/>
    <mergeCell ref="A14:C14"/>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D5970-FBA4-4AFB-9459-1AD9793D099C}">
  <sheetPr codeName="Sheet10"/>
  <dimension ref="A1:D95"/>
  <sheetViews>
    <sheetView zoomScaleNormal="100" workbookViewId="0">
      <selection activeCell="K23" sqref="K23"/>
    </sheetView>
  </sheetViews>
  <sheetFormatPr defaultColWidth="9.125" defaultRowHeight="13.8"/>
  <cols>
    <col min="1" max="1" width="15.875" style="28" bestFit="1" customWidth="1"/>
    <col min="2" max="2" width="13.375" style="15" customWidth="1"/>
    <col min="3" max="3" width="16.125" style="15" customWidth="1"/>
    <col min="4" max="4" width="11.625" style="15" customWidth="1"/>
    <col min="5" max="16384" width="9.125" style="12"/>
  </cols>
  <sheetData>
    <row r="1" spans="1:4" ht="34.5" customHeight="1">
      <c r="A1" s="274" t="s">
        <v>574</v>
      </c>
      <c r="B1" s="274"/>
      <c r="C1" s="274"/>
      <c r="D1" s="274"/>
    </row>
    <row r="2" spans="1:4" ht="15" customHeight="1">
      <c r="A2" s="84" t="s">
        <v>649</v>
      </c>
      <c r="B2" s="85" t="s">
        <v>31</v>
      </c>
      <c r="C2" s="85" t="s">
        <v>650</v>
      </c>
      <c r="D2" s="85" t="s">
        <v>38</v>
      </c>
    </row>
    <row r="3" spans="1:4" s="8" customFormat="1" ht="15" customHeight="1">
      <c r="A3" s="138" t="s">
        <v>51</v>
      </c>
      <c r="B3" s="88" t="s">
        <v>455</v>
      </c>
      <c r="C3" s="88">
        <v>0.01</v>
      </c>
      <c r="D3" s="88" t="s">
        <v>39</v>
      </c>
    </row>
    <row r="4" spans="1:4">
      <c r="A4" s="146" t="s">
        <v>51</v>
      </c>
      <c r="B4" s="89" t="s">
        <v>456</v>
      </c>
      <c r="C4" s="89">
        <v>0.01</v>
      </c>
      <c r="D4" s="89" t="s">
        <v>39</v>
      </c>
    </row>
    <row r="5" spans="1:4">
      <c r="B5" s="16"/>
    </row>
    <row r="6" spans="1:4">
      <c r="B6" s="16"/>
    </row>
    <row r="7" spans="1:4">
      <c r="B7" s="16"/>
    </row>
    <row r="8" spans="1:4">
      <c r="B8" s="16"/>
    </row>
    <row r="9" spans="1:4">
      <c r="B9" s="16"/>
    </row>
    <row r="10" spans="1:4">
      <c r="B10" s="16"/>
    </row>
    <row r="11" spans="1:4">
      <c r="B11" s="16"/>
    </row>
    <row r="12" spans="1:4">
      <c r="B12" s="16"/>
    </row>
    <row r="13" spans="1:4">
      <c r="B13" s="16"/>
    </row>
    <row r="14" spans="1:4">
      <c r="B14" s="16"/>
    </row>
    <row r="15" spans="1:4">
      <c r="B15" s="16"/>
    </row>
    <row r="16" spans="1:4">
      <c r="B16" s="16"/>
    </row>
    <row r="17" spans="2:2">
      <c r="B17" s="16"/>
    </row>
    <row r="18" spans="2:2">
      <c r="B18" s="16"/>
    </row>
    <row r="19" spans="2:2">
      <c r="B19" s="16"/>
    </row>
    <row r="20" spans="2:2">
      <c r="B20" s="16"/>
    </row>
    <row r="21" spans="2:2">
      <c r="B21" s="16"/>
    </row>
    <row r="22" spans="2:2">
      <c r="B22" s="16"/>
    </row>
    <row r="23" spans="2:2">
      <c r="B23" s="16"/>
    </row>
    <row r="24" spans="2:2">
      <c r="B24" s="16"/>
    </row>
    <row r="25" spans="2:2">
      <c r="B25" s="16"/>
    </row>
    <row r="26" spans="2:2">
      <c r="B26" s="16"/>
    </row>
    <row r="27" spans="2:2">
      <c r="B27" s="16"/>
    </row>
    <row r="28" spans="2:2">
      <c r="B28" s="16"/>
    </row>
    <row r="29" spans="2:2">
      <c r="B29" s="16"/>
    </row>
    <row r="30" spans="2:2">
      <c r="B30" s="16"/>
    </row>
    <row r="31" spans="2:2">
      <c r="B31" s="16"/>
    </row>
    <row r="32" spans="2:2">
      <c r="B32" s="16"/>
    </row>
    <row r="33" spans="2:2">
      <c r="B33" s="16"/>
    </row>
    <row r="34" spans="2:2">
      <c r="B34" s="16"/>
    </row>
    <row r="35" spans="2:2">
      <c r="B35" s="16"/>
    </row>
    <row r="36" spans="2:2">
      <c r="B36" s="16"/>
    </row>
    <row r="37" spans="2:2">
      <c r="B37" s="16"/>
    </row>
    <row r="38" spans="2:2">
      <c r="B38" s="16"/>
    </row>
    <row r="39" spans="2:2">
      <c r="B39" s="16"/>
    </row>
    <row r="40" spans="2:2">
      <c r="B40" s="16"/>
    </row>
    <row r="41" spans="2:2">
      <c r="B41" s="16"/>
    </row>
    <row r="42" spans="2:2">
      <c r="B42" s="16"/>
    </row>
    <row r="43" spans="2:2">
      <c r="B43" s="16"/>
    </row>
    <row r="44" spans="2:2">
      <c r="B44" s="16"/>
    </row>
    <row r="45" spans="2:2">
      <c r="B45" s="16"/>
    </row>
    <row r="46" spans="2:2">
      <c r="B46" s="16"/>
    </row>
    <row r="47" spans="2:2">
      <c r="B47" s="16"/>
    </row>
    <row r="48" spans="2:2">
      <c r="B48" s="16"/>
    </row>
    <row r="49" spans="2:2">
      <c r="B49" s="16"/>
    </row>
    <row r="50" spans="2:2">
      <c r="B50" s="16"/>
    </row>
    <row r="51" spans="2:2">
      <c r="B51" s="16"/>
    </row>
    <row r="52" spans="2:2">
      <c r="B52" s="16"/>
    </row>
    <row r="53" spans="2:2">
      <c r="B53" s="16"/>
    </row>
    <row r="54" spans="2:2">
      <c r="B54" s="16"/>
    </row>
    <row r="55" spans="2:2">
      <c r="B55" s="16"/>
    </row>
    <row r="56" spans="2:2">
      <c r="B56" s="16"/>
    </row>
    <row r="57" spans="2:2">
      <c r="B57" s="16"/>
    </row>
    <row r="58" spans="2:2">
      <c r="B58" s="16"/>
    </row>
    <row r="59" spans="2:2">
      <c r="B59" s="16"/>
    </row>
    <row r="60" spans="2:2">
      <c r="B60" s="16"/>
    </row>
    <row r="61" spans="2:2">
      <c r="B61" s="16"/>
    </row>
    <row r="62" spans="2:2">
      <c r="B62" s="16"/>
    </row>
    <row r="63" spans="2:2">
      <c r="B63" s="16"/>
    </row>
    <row r="64" spans="2:2">
      <c r="B64" s="16"/>
    </row>
    <row r="65" spans="2:2">
      <c r="B65" s="16"/>
    </row>
    <row r="66" spans="2:2">
      <c r="B66" s="16"/>
    </row>
    <row r="67" spans="2:2">
      <c r="B67" s="16"/>
    </row>
    <row r="68" spans="2:2">
      <c r="B68" s="16"/>
    </row>
    <row r="69" spans="2:2">
      <c r="B69" s="16"/>
    </row>
    <row r="70" spans="2:2">
      <c r="B70" s="16"/>
    </row>
    <row r="71" spans="2:2">
      <c r="B71" s="16"/>
    </row>
    <row r="72" spans="2:2">
      <c r="B72" s="16"/>
    </row>
    <row r="73" spans="2:2">
      <c r="B73" s="16"/>
    </row>
    <row r="74" spans="2:2">
      <c r="B74" s="16"/>
    </row>
    <row r="75" spans="2:2">
      <c r="B75" s="16"/>
    </row>
    <row r="76" spans="2:2">
      <c r="B76" s="16"/>
    </row>
    <row r="77" spans="2:2">
      <c r="B77" s="16"/>
    </row>
    <row r="78" spans="2:2">
      <c r="B78" s="16"/>
    </row>
    <row r="79" spans="2:2">
      <c r="B79" s="16"/>
    </row>
    <row r="80" spans="2:2">
      <c r="B80" s="16"/>
    </row>
    <row r="81" spans="2:2">
      <c r="B81" s="16"/>
    </row>
    <row r="82" spans="2:2">
      <c r="B82" s="16"/>
    </row>
    <row r="83" spans="2:2">
      <c r="B83" s="16"/>
    </row>
    <row r="84" spans="2:2">
      <c r="B84" s="16"/>
    </row>
    <row r="85" spans="2:2">
      <c r="B85" s="16"/>
    </row>
    <row r="86" spans="2:2">
      <c r="B86" s="16"/>
    </row>
    <row r="87" spans="2:2">
      <c r="B87" s="16"/>
    </row>
    <row r="88" spans="2:2">
      <c r="B88" s="16"/>
    </row>
    <row r="89" spans="2:2">
      <c r="B89" s="16"/>
    </row>
    <row r="90" spans="2:2">
      <c r="B90" s="16"/>
    </row>
    <row r="91" spans="2:2">
      <c r="B91" s="16"/>
    </row>
    <row r="92" spans="2:2">
      <c r="B92" s="16"/>
    </row>
    <row r="93" spans="2:2">
      <c r="B93" s="16"/>
    </row>
    <row r="94" spans="2:2">
      <c r="B94" s="16"/>
    </row>
    <row r="95" spans="2:2">
      <c r="B95" s="16"/>
    </row>
  </sheetData>
  <mergeCells count="1">
    <mergeCell ref="A1:D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FC078-700A-4435-8522-CA0E87943BE5}">
  <sheetPr codeName="Sheet15"/>
  <dimension ref="A1:P93"/>
  <sheetViews>
    <sheetView zoomScaleNormal="100" workbookViewId="0">
      <pane ySplit="2" topLeftCell="A3" activePane="bottomLeft" state="frozen"/>
      <selection pane="bottomLeft"/>
    </sheetView>
  </sheetViews>
  <sheetFormatPr defaultColWidth="9.125" defaultRowHeight="13.8"/>
  <cols>
    <col min="1" max="1" width="16.25" style="46" customWidth="1"/>
    <col min="2" max="2" width="14" style="11" customWidth="1"/>
    <col min="3" max="4" width="17.375" style="11" customWidth="1"/>
    <col min="5" max="5" width="13" style="21" customWidth="1"/>
    <col min="6" max="6" width="16.625" style="23" bestFit="1" customWidth="1"/>
    <col min="7" max="7" width="17.625" style="23" customWidth="1"/>
    <col min="8" max="8" width="15.625" style="11" customWidth="1"/>
    <col min="9" max="9" width="16" style="11" customWidth="1"/>
    <col min="10" max="10" width="15.125" style="11" customWidth="1"/>
    <col min="11" max="11" width="12.875" style="11" customWidth="1"/>
    <col min="12" max="12" width="19" style="11" bestFit="1" customWidth="1"/>
    <col min="13" max="13" width="19.25" style="15" bestFit="1" customWidth="1"/>
    <col min="14" max="15" width="19.25" style="15" customWidth="1"/>
    <col min="16" max="16" width="22.875" style="15" customWidth="1"/>
    <col min="17" max="16384" width="9.125" style="12"/>
  </cols>
  <sheetData>
    <row r="1" spans="1:16" s="8" customFormat="1" ht="28.5" customHeight="1">
      <c r="A1" s="130" t="s">
        <v>575</v>
      </c>
      <c r="E1" s="17"/>
      <c r="F1" s="17"/>
      <c r="G1" s="17"/>
      <c r="H1" s="17"/>
      <c r="I1" s="11"/>
      <c r="J1" s="18"/>
      <c r="K1" s="11"/>
      <c r="L1" s="17"/>
      <c r="M1" s="11"/>
      <c r="N1" s="11"/>
      <c r="O1" s="11"/>
      <c r="P1" s="11"/>
    </row>
    <row r="2" spans="1:16" s="11" customFormat="1" ht="30" customHeight="1" thickBot="1">
      <c r="A2" s="131" t="s">
        <v>71</v>
      </c>
      <c r="B2" s="47" t="s">
        <v>72</v>
      </c>
      <c r="C2" s="47" t="s">
        <v>40</v>
      </c>
      <c r="D2" s="47" t="s">
        <v>58</v>
      </c>
      <c r="E2" s="48" t="s">
        <v>59</v>
      </c>
      <c r="F2" s="48" t="s">
        <v>60</v>
      </c>
      <c r="G2" s="49" t="s">
        <v>63</v>
      </c>
      <c r="H2" s="49" t="s">
        <v>64</v>
      </c>
      <c r="I2" s="49" t="s">
        <v>61</v>
      </c>
      <c r="J2" s="47" t="s">
        <v>648</v>
      </c>
      <c r="K2" s="49" t="s">
        <v>55</v>
      </c>
      <c r="L2" s="47" t="s">
        <v>357</v>
      </c>
      <c r="M2" s="47" t="s">
        <v>358</v>
      </c>
      <c r="N2" s="47" t="s">
        <v>818</v>
      </c>
      <c r="O2" s="47" t="s">
        <v>819</v>
      </c>
      <c r="P2" s="57" t="s">
        <v>820</v>
      </c>
    </row>
    <row r="3" spans="1:16" s="11" customFormat="1" ht="15" customHeight="1">
      <c r="A3" s="132" t="s">
        <v>127</v>
      </c>
      <c r="B3" s="11" t="s">
        <v>152</v>
      </c>
      <c r="C3" s="26" t="s">
        <v>75</v>
      </c>
      <c r="D3" s="11">
        <v>14</v>
      </c>
      <c r="E3" s="175">
        <v>750714</v>
      </c>
      <c r="F3" s="175">
        <v>5612920</v>
      </c>
      <c r="G3" s="37">
        <v>0.5</v>
      </c>
      <c r="H3" s="37">
        <v>1</v>
      </c>
      <c r="I3" s="26" t="s">
        <v>49</v>
      </c>
      <c r="J3" s="41" t="s">
        <v>156</v>
      </c>
      <c r="K3" s="26" t="s">
        <v>54</v>
      </c>
      <c r="L3" s="58">
        <v>0.2</v>
      </c>
      <c r="M3" s="58">
        <v>0.26</v>
      </c>
      <c r="N3" s="58">
        <f>M3*7.5852</f>
        <v>1.9721520000000001</v>
      </c>
      <c r="O3" s="58">
        <f>(L3-(M3*1.6486))*2.4973</f>
        <v>-0.57097268280000002</v>
      </c>
      <c r="P3" s="58">
        <f>N3+O3</f>
        <v>1.4011793172</v>
      </c>
    </row>
    <row r="4" spans="1:16" s="11" customFormat="1" ht="15" customHeight="1">
      <c r="A4" s="132" t="s">
        <v>128</v>
      </c>
      <c r="B4" s="11" t="s">
        <v>152</v>
      </c>
      <c r="C4" s="26" t="s">
        <v>76</v>
      </c>
      <c r="D4" s="11">
        <v>14</v>
      </c>
      <c r="E4" s="175">
        <v>750169</v>
      </c>
      <c r="F4" s="175">
        <v>5605028</v>
      </c>
      <c r="G4" s="37">
        <v>0.4</v>
      </c>
      <c r="H4" s="37">
        <v>0.7</v>
      </c>
      <c r="I4" s="26" t="s">
        <v>49</v>
      </c>
      <c r="J4" s="41" t="s">
        <v>156</v>
      </c>
      <c r="K4" s="26" t="s">
        <v>54</v>
      </c>
      <c r="L4" s="58">
        <v>0.13</v>
      </c>
      <c r="M4" s="58">
        <v>0.63</v>
      </c>
      <c r="N4" s="58">
        <f t="shared" ref="N4:N67" si="0">M4*7.5852</f>
        <v>4.7786759999999999</v>
      </c>
      <c r="O4" s="58">
        <f t="shared" ref="O4:O29" si="1">(L4-(M4*1.6486))*2.4973</f>
        <v>-2.2690917314000001</v>
      </c>
      <c r="P4" s="58">
        <f t="shared" ref="P4:P67" si="2">N4+O4</f>
        <v>2.5095842685999998</v>
      </c>
    </row>
    <row r="5" spans="1:16" s="11" customFormat="1" ht="15" customHeight="1">
      <c r="A5" s="132" t="s">
        <v>129</v>
      </c>
      <c r="B5" s="11" t="s">
        <v>152</v>
      </c>
      <c r="C5" s="26" t="s">
        <v>77</v>
      </c>
      <c r="D5" s="11">
        <v>14</v>
      </c>
      <c r="E5" s="175">
        <v>753487</v>
      </c>
      <c r="F5" s="175">
        <v>5609822</v>
      </c>
      <c r="G5" s="37">
        <v>0.4</v>
      </c>
      <c r="H5" s="37">
        <v>0.8</v>
      </c>
      <c r="I5" s="26" t="s">
        <v>49</v>
      </c>
      <c r="J5" s="41" t="s">
        <v>156</v>
      </c>
      <c r="K5" s="26" t="s">
        <v>54</v>
      </c>
      <c r="L5" s="58">
        <v>0.13</v>
      </c>
      <c r="M5" s="58">
        <v>0.57999999999999996</v>
      </c>
      <c r="N5" s="58">
        <f t="shared" si="0"/>
        <v>4.3994159999999995</v>
      </c>
      <c r="O5" s="58">
        <f t="shared" si="1"/>
        <v>-2.0632392924</v>
      </c>
      <c r="P5" s="58">
        <f t="shared" si="2"/>
        <v>2.3361767075999995</v>
      </c>
    </row>
    <row r="6" spans="1:16" s="11" customFormat="1" ht="15" customHeight="1">
      <c r="A6" s="132" t="s">
        <v>130</v>
      </c>
      <c r="B6" s="11" t="s">
        <v>152</v>
      </c>
      <c r="C6" s="26" t="s">
        <v>78</v>
      </c>
      <c r="D6" s="11">
        <v>14</v>
      </c>
      <c r="E6" s="175">
        <v>753693</v>
      </c>
      <c r="F6" s="175">
        <v>5596730</v>
      </c>
      <c r="G6" s="37">
        <v>0.4</v>
      </c>
      <c r="H6" s="37">
        <v>0.6</v>
      </c>
      <c r="I6" s="26" t="s">
        <v>49</v>
      </c>
      <c r="J6" s="41" t="s">
        <v>156</v>
      </c>
      <c r="K6" s="26" t="s">
        <v>54</v>
      </c>
      <c r="L6" s="58">
        <v>0.24</v>
      </c>
      <c r="M6" s="58">
        <v>1.58</v>
      </c>
      <c r="N6" s="58">
        <f t="shared" si="0"/>
        <v>11.984616000000001</v>
      </c>
      <c r="O6" s="58">
        <f t="shared" si="1"/>
        <v>-5.9055850724000001</v>
      </c>
      <c r="P6" s="58">
        <f t="shared" si="2"/>
        <v>6.0790309276000007</v>
      </c>
    </row>
    <row r="7" spans="1:16" s="11" customFormat="1" ht="15" customHeight="1">
      <c r="A7" s="132" t="s">
        <v>131</v>
      </c>
      <c r="B7" s="11" t="s">
        <v>152</v>
      </c>
      <c r="C7" s="26" t="s">
        <v>79</v>
      </c>
      <c r="D7" s="11">
        <v>14</v>
      </c>
      <c r="E7" s="175">
        <v>767166</v>
      </c>
      <c r="F7" s="175">
        <v>5594989</v>
      </c>
      <c r="G7" s="37">
        <v>0.4</v>
      </c>
      <c r="H7" s="37">
        <v>0.7</v>
      </c>
      <c r="I7" s="26" t="s">
        <v>49</v>
      </c>
      <c r="J7" s="41" t="s">
        <v>156</v>
      </c>
      <c r="K7" s="26" t="s">
        <v>54</v>
      </c>
      <c r="L7" s="58">
        <v>0.25</v>
      </c>
      <c r="M7" s="58">
        <v>0.42</v>
      </c>
      <c r="N7" s="58">
        <f t="shared" si="0"/>
        <v>3.1857839999999999</v>
      </c>
      <c r="O7" s="58">
        <f t="shared" si="1"/>
        <v>-1.1048354876000002</v>
      </c>
      <c r="P7" s="58">
        <f t="shared" si="2"/>
        <v>2.0809485124</v>
      </c>
    </row>
    <row r="8" spans="1:16" s="11" customFormat="1" ht="15" customHeight="1">
      <c r="A8" s="132" t="s">
        <v>132</v>
      </c>
      <c r="B8" s="11" t="s">
        <v>152</v>
      </c>
      <c r="C8" s="26" t="s">
        <v>80</v>
      </c>
      <c r="D8" s="11">
        <v>14</v>
      </c>
      <c r="E8" s="175">
        <v>770524</v>
      </c>
      <c r="F8" s="175">
        <v>5592364</v>
      </c>
      <c r="G8" s="37">
        <v>0.4</v>
      </c>
      <c r="H8" s="37">
        <v>0.7</v>
      </c>
      <c r="I8" s="26" t="s">
        <v>49</v>
      </c>
      <c r="J8" s="41" t="s">
        <v>156</v>
      </c>
      <c r="K8" s="26" t="s">
        <v>54</v>
      </c>
      <c r="L8" s="58">
        <v>7.0000000000000007E-2</v>
      </c>
      <c r="M8" s="58">
        <v>0.16</v>
      </c>
      <c r="N8" s="58">
        <f t="shared" si="0"/>
        <v>1.213632</v>
      </c>
      <c r="O8" s="58">
        <f t="shared" si="1"/>
        <v>-0.48391680480000004</v>
      </c>
      <c r="P8" s="58">
        <f t="shared" si="2"/>
        <v>0.72971519520000006</v>
      </c>
    </row>
    <row r="9" spans="1:16" s="11" customFormat="1" ht="15" customHeight="1">
      <c r="A9" s="132" t="s">
        <v>133</v>
      </c>
      <c r="B9" s="11" t="s">
        <v>152</v>
      </c>
      <c r="C9" s="26" t="s">
        <v>81</v>
      </c>
      <c r="D9" s="11">
        <v>14</v>
      </c>
      <c r="E9" s="175">
        <v>769664</v>
      </c>
      <c r="F9" s="175">
        <v>5589968</v>
      </c>
      <c r="G9" s="37">
        <v>0.5</v>
      </c>
      <c r="H9" s="37">
        <v>0.8</v>
      </c>
      <c r="I9" s="26" t="s">
        <v>49</v>
      </c>
      <c r="J9" s="41" t="s">
        <v>156</v>
      </c>
      <c r="K9" s="26" t="s">
        <v>54</v>
      </c>
      <c r="L9" s="58">
        <v>7.0000000000000007E-2</v>
      </c>
      <c r="M9" s="58">
        <v>0.19</v>
      </c>
      <c r="N9" s="58">
        <f t="shared" si="0"/>
        <v>1.4411880000000001</v>
      </c>
      <c r="O9" s="58">
        <f t="shared" si="1"/>
        <v>-0.60742826820000007</v>
      </c>
      <c r="P9" s="58">
        <f t="shared" si="2"/>
        <v>0.83375973180000007</v>
      </c>
    </row>
    <row r="10" spans="1:16" s="11" customFormat="1" ht="15" customHeight="1">
      <c r="A10" s="132" t="s">
        <v>134</v>
      </c>
      <c r="B10" s="11" t="s">
        <v>73</v>
      </c>
      <c r="C10" s="26" t="s">
        <v>82</v>
      </c>
      <c r="D10" s="11">
        <v>14</v>
      </c>
      <c r="E10" s="175">
        <v>751326</v>
      </c>
      <c r="F10" s="175">
        <v>5593876</v>
      </c>
      <c r="G10" s="37">
        <v>2.5</v>
      </c>
      <c r="H10" s="37">
        <v>2.6</v>
      </c>
      <c r="I10" s="26" t="s">
        <v>49</v>
      </c>
      <c r="J10" s="41" t="s">
        <v>156</v>
      </c>
      <c r="K10" s="26" t="s">
        <v>54</v>
      </c>
      <c r="L10" s="58">
        <v>0.17</v>
      </c>
      <c r="M10" s="58">
        <v>0.56000000000000005</v>
      </c>
      <c r="N10" s="58">
        <f t="shared" si="0"/>
        <v>4.2477120000000008</v>
      </c>
      <c r="O10" s="58">
        <f t="shared" si="1"/>
        <v>-1.8810063168000004</v>
      </c>
      <c r="P10" s="58">
        <f t="shared" si="2"/>
        <v>2.3667056832000002</v>
      </c>
    </row>
    <row r="11" spans="1:16" s="11" customFormat="1" ht="15" customHeight="1">
      <c r="A11" s="132" t="s">
        <v>135</v>
      </c>
      <c r="B11" s="11" t="s">
        <v>152</v>
      </c>
      <c r="C11" s="26" t="s">
        <v>83</v>
      </c>
      <c r="D11" s="11">
        <v>14</v>
      </c>
      <c r="E11" s="175">
        <v>750285</v>
      </c>
      <c r="F11" s="175">
        <v>5612554</v>
      </c>
      <c r="G11" s="37">
        <v>0.7</v>
      </c>
      <c r="H11" s="37">
        <v>1</v>
      </c>
      <c r="I11" s="26" t="s">
        <v>49</v>
      </c>
      <c r="J11" s="41" t="s">
        <v>156</v>
      </c>
      <c r="K11" s="26" t="s">
        <v>54</v>
      </c>
      <c r="L11" s="58">
        <v>0.22</v>
      </c>
      <c r="M11" s="58">
        <v>0.38</v>
      </c>
      <c r="N11" s="58">
        <f t="shared" si="0"/>
        <v>2.8823760000000003</v>
      </c>
      <c r="O11" s="58">
        <f t="shared" si="1"/>
        <v>-1.0150725364000002</v>
      </c>
      <c r="P11" s="58">
        <f t="shared" si="2"/>
        <v>1.8673034636000001</v>
      </c>
    </row>
    <row r="12" spans="1:16" s="11" customFormat="1" ht="15" customHeight="1">
      <c r="A12" s="132" t="s">
        <v>136</v>
      </c>
      <c r="B12" s="11" t="s">
        <v>152</v>
      </c>
      <c r="C12" s="26" t="s">
        <v>84</v>
      </c>
      <c r="D12" s="11">
        <v>14</v>
      </c>
      <c r="E12" s="175">
        <v>749922</v>
      </c>
      <c r="F12" s="175">
        <v>5612592</v>
      </c>
      <c r="G12" s="37">
        <v>0.4</v>
      </c>
      <c r="H12" s="37">
        <v>0.7</v>
      </c>
      <c r="I12" s="26" t="s">
        <v>49</v>
      </c>
      <c r="J12" s="41" t="s">
        <v>156</v>
      </c>
      <c r="K12" s="26" t="s">
        <v>54</v>
      </c>
      <c r="L12" s="58">
        <v>0.28000000000000003</v>
      </c>
      <c r="M12" s="58">
        <v>0.28999999999999998</v>
      </c>
      <c r="N12" s="58">
        <f t="shared" si="0"/>
        <v>2.1997079999999998</v>
      </c>
      <c r="O12" s="58">
        <f t="shared" si="1"/>
        <v>-0.49470014619999986</v>
      </c>
      <c r="P12" s="58">
        <f t="shared" si="2"/>
        <v>1.7050078538</v>
      </c>
    </row>
    <row r="13" spans="1:16" s="11" customFormat="1" ht="15" customHeight="1">
      <c r="A13" s="132" t="s">
        <v>137</v>
      </c>
      <c r="B13" s="11" t="s">
        <v>152</v>
      </c>
      <c r="C13" s="26" t="s">
        <v>85</v>
      </c>
      <c r="D13" s="11">
        <v>14</v>
      </c>
      <c r="E13" s="175">
        <v>748088</v>
      </c>
      <c r="F13" s="175">
        <v>5612839</v>
      </c>
      <c r="G13" s="37">
        <v>0.3</v>
      </c>
      <c r="H13" s="37">
        <v>0.5</v>
      </c>
      <c r="I13" s="26" t="s">
        <v>49</v>
      </c>
      <c r="J13" s="41" t="s">
        <v>156</v>
      </c>
      <c r="K13" s="26" t="s">
        <v>372</v>
      </c>
      <c r="L13" s="58">
        <v>0.12</v>
      </c>
      <c r="M13" s="58">
        <v>0.47</v>
      </c>
      <c r="N13" s="58">
        <f t="shared" si="0"/>
        <v>3.5650439999999999</v>
      </c>
      <c r="O13" s="58">
        <f t="shared" si="1"/>
        <v>-1.6353369266000002</v>
      </c>
      <c r="P13" s="58">
        <f t="shared" si="2"/>
        <v>1.9297070733999997</v>
      </c>
    </row>
    <row r="14" spans="1:16" s="11" customFormat="1" ht="15" customHeight="1">
      <c r="A14" s="132" t="s">
        <v>138</v>
      </c>
      <c r="B14" s="11" t="s">
        <v>152</v>
      </c>
      <c r="C14" s="26" t="s">
        <v>86</v>
      </c>
      <c r="D14" s="11">
        <v>14</v>
      </c>
      <c r="E14" s="175">
        <v>748978</v>
      </c>
      <c r="F14" s="175">
        <v>5612770</v>
      </c>
      <c r="G14" s="37">
        <v>0.6</v>
      </c>
      <c r="H14" s="37">
        <v>1</v>
      </c>
      <c r="I14" s="26" t="s">
        <v>49</v>
      </c>
      <c r="J14" s="41" t="s">
        <v>156</v>
      </c>
      <c r="K14" s="26" t="s">
        <v>54</v>
      </c>
      <c r="L14" s="58">
        <v>0.19</v>
      </c>
      <c r="M14" s="58">
        <v>0.54</v>
      </c>
      <c r="N14" s="58">
        <f t="shared" si="0"/>
        <v>4.0960080000000003</v>
      </c>
      <c r="O14" s="58">
        <f t="shared" si="1"/>
        <v>-1.7487193412000002</v>
      </c>
      <c r="P14" s="58">
        <f t="shared" si="2"/>
        <v>2.3472886588000001</v>
      </c>
    </row>
    <row r="15" spans="1:16" s="11" customFormat="1" ht="15" customHeight="1">
      <c r="A15" s="132" t="s">
        <v>139</v>
      </c>
      <c r="B15" s="11" t="s">
        <v>152</v>
      </c>
      <c r="C15" s="26" t="s">
        <v>87</v>
      </c>
      <c r="D15" s="11">
        <v>14</v>
      </c>
      <c r="E15" s="175">
        <v>756901</v>
      </c>
      <c r="F15" s="175">
        <v>5599626</v>
      </c>
      <c r="G15" s="37">
        <v>0.4</v>
      </c>
      <c r="H15" s="37">
        <v>0.7</v>
      </c>
      <c r="I15" s="26" t="s">
        <v>49</v>
      </c>
      <c r="J15" s="41" t="s">
        <v>156</v>
      </c>
      <c r="K15" s="26" t="s">
        <v>372</v>
      </c>
      <c r="L15" s="58">
        <v>0.05</v>
      </c>
      <c r="M15" s="58">
        <v>0.28000000000000003</v>
      </c>
      <c r="N15" s="58">
        <f t="shared" si="0"/>
        <v>2.1238560000000004</v>
      </c>
      <c r="O15" s="58">
        <f t="shared" si="1"/>
        <v>-1.0279086584000003</v>
      </c>
      <c r="P15" s="58">
        <f t="shared" si="2"/>
        <v>1.0959473416000001</v>
      </c>
    </row>
    <row r="16" spans="1:16" s="11" customFormat="1" ht="15" customHeight="1">
      <c r="A16" s="132" t="s">
        <v>140</v>
      </c>
      <c r="B16" s="11" t="s">
        <v>152</v>
      </c>
      <c r="C16" s="26" t="s">
        <v>88</v>
      </c>
      <c r="D16" s="11">
        <v>14</v>
      </c>
      <c r="E16" s="175">
        <v>754666</v>
      </c>
      <c r="F16" s="175">
        <v>5599974</v>
      </c>
      <c r="G16" s="37">
        <v>0.1</v>
      </c>
      <c r="H16" s="37">
        <v>0.4</v>
      </c>
      <c r="I16" s="26" t="s">
        <v>49</v>
      </c>
      <c r="J16" s="41" t="s">
        <v>156</v>
      </c>
      <c r="K16" s="26" t="s">
        <v>372</v>
      </c>
      <c r="L16" s="58">
        <v>0.04</v>
      </c>
      <c r="M16" s="58">
        <v>0.17</v>
      </c>
      <c r="N16" s="58">
        <f t="shared" si="0"/>
        <v>1.2894840000000001</v>
      </c>
      <c r="O16" s="58">
        <f t="shared" si="1"/>
        <v>-0.60000629260000005</v>
      </c>
      <c r="P16" s="58">
        <f t="shared" si="2"/>
        <v>0.68947770740000003</v>
      </c>
    </row>
    <row r="17" spans="1:16" s="11" customFormat="1" ht="15" customHeight="1">
      <c r="A17" s="132" t="s">
        <v>141</v>
      </c>
      <c r="B17" s="11" t="s">
        <v>152</v>
      </c>
      <c r="C17" s="26" t="s">
        <v>89</v>
      </c>
      <c r="D17" s="11">
        <v>14</v>
      </c>
      <c r="E17" s="175">
        <v>753010</v>
      </c>
      <c r="F17" s="175">
        <v>5601165</v>
      </c>
      <c r="G17" s="37">
        <v>0.4</v>
      </c>
      <c r="H17" s="37">
        <v>0.7</v>
      </c>
      <c r="I17" s="26" t="s">
        <v>49</v>
      </c>
      <c r="J17" s="41" t="s">
        <v>156</v>
      </c>
      <c r="K17" s="26" t="s">
        <v>54</v>
      </c>
      <c r="L17" s="58">
        <v>0.06</v>
      </c>
      <c r="M17" s="58">
        <v>0.16</v>
      </c>
      <c r="N17" s="58">
        <f t="shared" si="0"/>
        <v>1.213632</v>
      </c>
      <c r="O17" s="58">
        <f t="shared" si="1"/>
        <v>-0.50888980480000001</v>
      </c>
      <c r="P17" s="58">
        <f t="shared" si="2"/>
        <v>0.70474219520000003</v>
      </c>
    </row>
    <row r="18" spans="1:16" s="11" customFormat="1" ht="15" customHeight="1">
      <c r="A18" s="132" t="s">
        <v>142</v>
      </c>
      <c r="B18" s="11" t="s">
        <v>152</v>
      </c>
      <c r="C18" s="26" t="s">
        <v>90</v>
      </c>
      <c r="D18" s="11">
        <v>14</v>
      </c>
      <c r="E18" s="175">
        <v>743208</v>
      </c>
      <c r="F18" s="175">
        <v>5579215</v>
      </c>
      <c r="G18" s="37">
        <v>1.7</v>
      </c>
      <c r="H18" s="37">
        <v>1.8</v>
      </c>
      <c r="I18" s="26" t="s">
        <v>49</v>
      </c>
      <c r="J18" s="41" t="s">
        <v>156</v>
      </c>
      <c r="K18" s="26" t="s">
        <v>54</v>
      </c>
      <c r="L18" s="58">
        <v>0.09</v>
      </c>
      <c r="M18" s="58">
        <v>0.21</v>
      </c>
      <c r="N18" s="58">
        <f t="shared" si="0"/>
        <v>1.592892</v>
      </c>
      <c r="O18" s="58">
        <f t="shared" si="1"/>
        <v>-0.63982324380000011</v>
      </c>
      <c r="P18" s="58">
        <f t="shared" si="2"/>
        <v>0.95306875619999987</v>
      </c>
    </row>
    <row r="19" spans="1:16" s="11" customFormat="1" ht="15" customHeight="1">
      <c r="A19" s="132" t="s">
        <v>143</v>
      </c>
      <c r="B19" s="11" t="s">
        <v>152</v>
      </c>
      <c r="C19" s="26" t="s">
        <v>91</v>
      </c>
      <c r="D19" s="11">
        <v>14</v>
      </c>
      <c r="E19" s="175">
        <v>769774</v>
      </c>
      <c r="F19" s="175">
        <v>5597284</v>
      </c>
      <c r="G19" s="37">
        <v>0.6</v>
      </c>
      <c r="H19" s="37">
        <v>0.9</v>
      </c>
      <c r="I19" s="26" t="s">
        <v>49</v>
      </c>
      <c r="J19" s="41" t="s">
        <v>156</v>
      </c>
      <c r="K19" s="26" t="s">
        <v>54</v>
      </c>
      <c r="L19" s="58">
        <v>0.19</v>
      </c>
      <c r="M19" s="58">
        <v>0.76</v>
      </c>
      <c r="N19" s="58">
        <f t="shared" si="0"/>
        <v>5.7647520000000005</v>
      </c>
      <c r="O19" s="58">
        <f t="shared" si="1"/>
        <v>-2.6544700728000001</v>
      </c>
      <c r="P19" s="58">
        <f t="shared" si="2"/>
        <v>3.1102819272000004</v>
      </c>
    </row>
    <row r="20" spans="1:16" s="11" customFormat="1" ht="15" customHeight="1">
      <c r="A20" s="132" t="s">
        <v>144</v>
      </c>
      <c r="B20" s="11" t="s">
        <v>152</v>
      </c>
      <c r="C20" s="26" t="s">
        <v>92</v>
      </c>
      <c r="D20" s="11">
        <v>14</v>
      </c>
      <c r="E20" s="175">
        <v>757147</v>
      </c>
      <c r="F20" s="175">
        <v>5596040</v>
      </c>
      <c r="G20" s="37">
        <v>0.4</v>
      </c>
      <c r="H20" s="37">
        <v>0.7</v>
      </c>
      <c r="I20" s="26" t="s">
        <v>49</v>
      </c>
      <c r="J20" s="41" t="s">
        <v>156</v>
      </c>
      <c r="K20" s="26" t="s">
        <v>54</v>
      </c>
      <c r="L20" s="58">
        <v>0.11</v>
      </c>
      <c r="M20" s="58">
        <v>0.36</v>
      </c>
      <c r="N20" s="58">
        <f t="shared" si="0"/>
        <v>2.7306720000000002</v>
      </c>
      <c r="O20" s="58">
        <f t="shared" si="1"/>
        <v>-1.2074345608000001</v>
      </c>
      <c r="P20" s="58">
        <f t="shared" si="2"/>
        <v>1.5232374392000001</v>
      </c>
    </row>
    <row r="21" spans="1:16" s="11" customFormat="1" ht="15" customHeight="1">
      <c r="A21" s="132" t="s">
        <v>145</v>
      </c>
      <c r="B21" s="11" t="s">
        <v>152</v>
      </c>
      <c r="C21" s="26" t="s">
        <v>93</v>
      </c>
      <c r="D21" s="11">
        <v>14</v>
      </c>
      <c r="E21" s="175">
        <v>734875</v>
      </c>
      <c r="F21" s="175">
        <v>5589219</v>
      </c>
      <c r="G21" s="37">
        <v>0.6</v>
      </c>
      <c r="H21" s="37">
        <v>1</v>
      </c>
      <c r="I21" s="26" t="s">
        <v>49</v>
      </c>
      <c r="J21" s="41" t="s">
        <v>156</v>
      </c>
      <c r="K21" s="26" t="s">
        <v>54</v>
      </c>
      <c r="L21" s="58">
        <v>0.13</v>
      </c>
      <c r="M21" s="58">
        <v>0.23</v>
      </c>
      <c r="N21" s="58">
        <f t="shared" si="0"/>
        <v>1.7445960000000003</v>
      </c>
      <c r="O21" s="58">
        <f t="shared" si="1"/>
        <v>-0.62227221939999999</v>
      </c>
      <c r="P21" s="58">
        <f t="shared" si="2"/>
        <v>1.1223237806000004</v>
      </c>
    </row>
    <row r="22" spans="1:16" s="11" customFormat="1" ht="15" customHeight="1">
      <c r="A22" s="132" t="s">
        <v>146</v>
      </c>
      <c r="B22" s="11" t="s">
        <v>152</v>
      </c>
      <c r="C22" s="26" t="s">
        <v>94</v>
      </c>
      <c r="D22" s="11">
        <v>14</v>
      </c>
      <c r="E22" s="175">
        <v>737525</v>
      </c>
      <c r="F22" s="175">
        <v>5589961</v>
      </c>
      <c r="G22" s="37">
        <v>0.3</v>
      </c>
      <c r="H22" s="37">
        <v>0.5</v>
      </c>
      <c r="I22" s="26" t="s">
        <v>49</v>
      </c>
      <c r="J22" s="41" t="s">
        <v>156</v>
      </c>
      <c r="K22" s="26" t="s">
        <v>54</v>
      </c>
      <c r="L22" s="58">
        <v>0.16</v>
      </c>
      <c r="M22" s="58">
        <v>0.78</v>
      </c>
      <c r="N22" s="58">
        <f t="shared" si="0"/>
        <v>5.9164560000000002</v>
      </c>
      <c r="O22" s="58">
        <f t="shared" si="1"/>
        <v>-2.8117300484000003</v>
      </c>
      <c r="P22" s="58">
        <f t="shared" si="2"/>
        <v>3.1047259515999999</v>
      </c>
    </row>
    <row r="23" spans="1:16" s="11" customFormat="1" ht="15" customHeight="1">
      <c r="A23" s="132" t="s">
        <v>147</v>
      </c>
      <c r="B23" s="11" t="s">
        <v>73</v>
      </c>
      <c r="C23" s="26" t="s">
        <v>95</v>
      </c>
      <c r="D23" s="11">
        <v>14</v>
      </c>
      <c r="E23" s="175">
        <v>694114</v>
      </c>
      <c r="F23" s="175">
        <v>5674365</v>
      </c>
      <c r="G23" s="37">
        <v>0.3</v>
      </c>
      <c r="H23" s="37">
        <v>0.5</v>
      </c>
      <c r="I23" s="26" t="s">
        <v>153</v>
      </c>
      <c r="J23" s="41" t="s">
        <v>156</v>
      </c>
      <c r="K23" s="26" t="s">
        <v>54</v>
      </c>
      <c r="L23" s="58">
        <v>0.15</v>
      </c>
      <c r="M23" s="58">
        <v>0.36</v>
      </c>
      <c r="N23" s="58">
        <f t="shared" si="0"/>
        <v>2.7306720000000002</v>
      </c>
      <c r="O23" s="58">
        <f t="shared" si="1"/>
        <v>-1.1075425608</v>
      </c>
      <c r="P23" s="58">
        <f t="shared" si="2"/>
        <v>1.6231294392000002</v>
      </c>
    </row>
    <row r="24" spans="1:16" s="11" customFormat="1" ht="15" customHeight="1">
      <c r="A24" s="132" t="s">
        <v>147</v>
      </c>
      <c r="B24" s="11" t="s">
        <v>73</v>
      </c>
      <c r="C24" s="26" t="s">
        <v>96</v>
      </c>
      <c r="D24" s="11">
        <v>14</v>
      </c>
      <c r="E24" s="175">
        <v>694114</v>
      </c>
      <c r="F24" s="175">
        <v>5674365</v>
      </c>
      <c r="G24" s="37">
        <v>0.6</v>
      </c>
      <c r="H24" s="37">
        <v>0.7</v>
      </c>
      <c r="I24" s="26" t="s">
        <v>154</v>
      </c>
      <c r="J24" s="41" t="s">
        <v>156</v>
      </c>
      <c r="K24" s="26" t="s">
        <v>54</v>
      </c>
      <c r="L24" s="58">
        <v>0.25</v>
      </c>
      <c r="M24" s="58">
        <v>0.54</v>
      </c>
      <c r="N24" s="58">
        <f t="shared" si="0"/>
        <v>4.0960080000000003</v>
      </c>
      <c r="O24" s="58">
        <f t="shared" si="1"/>
        <v>-1.5988813412000005</v>
      </c>
      <c r="P24" s="58">
        <f t="shared" si="2"/>
        <v>2.4971266588000001</v>
      </c>
    </row>
    <row r="25" spans="1:16" s="11" customFormat="1" ht="15" customHeight="1">
      <c r="A25" s="132" t="s">
        <v>148</v>
      </c>
      <c r="B25" s="11" t="s">
        <v>152</v>
      </c>
      <c r="C25" s="26" t="s">
        <v>97</v>
      </c>
      <c r="D25" s="11">
        <v>14</v>
      </c>
      <c r="E25" s="26">
        <v>750804</v>
      </c>
      <c r="F25" s="26">
        <v>5612968</v>
      </c>
      <c r="G25" s="26">
        <v>0.3</v>
      </c>
      <c r="H25" s="26">
        <v>0.5</v>
      </c>
      <c r="I25" s="26" t="s">
        <v>49</v>
      </c>
      <c r="J25" s="41" t="s">
        <v>156</v>
      </c>
      <c r="K25" s="26" t="s">
        <v>54</v>
      </c>
      <c r="L25" s="58">
        <v>0.12</v>
      </c>
      <c r="M25" s="58">
        <v>0.31</v>
      </c>
      <c r="N25" s="58">
        <f t="shared" si="0"/>
        <v>2.3514120000000003</v>
      </c>
      <c r="O25" s="58">
        <f t="shared" si="1"/>
        <v>-0.97660912180000015</v>
      </c>
      <c r="P25" s="58">
        <f t="shared" si="2"/>
        <v>1.3748028782000001</v>
      </c>
    </row>
    <row r="26" spans="1:16" s="11" customFormat="1" ht="15" customHeight="1">
      <c r="A26" s="132" t="s">
        <v>149</v>
      </c>
      <c r="B26" s="11" t="s">
        <v>152</v>
      </c>
      <c r="C26" s="26" t="s">
        <v>98</v>
      </c>
      <c r="D26" s="11">
        <v>14</v>
      </c>
      <c r="E26" s="26">
        <v>750620</v>
      </c>
      <c r="F26" s="26">
        <v>5602276</v>
      </c>
      <c r="G26" s="26">
        <v>0.4</v>
      </c>
      <c r="H26" s="26">
        <v>0.7</v>
      </c>
      <c r="I26" s="26" t="s">
        <v>49</v>
      </c>
      <c r="J26" s="41" t="s">
        <v>156</v>
      </c>
      <c r="K26" s="26" t="s">
        <v>54</v>
      </c>
      <c r="L26" s="58">
        <v>0.16</v>
      </c>
      <c r="M26" s="58">
        <v>0.32</v>
      </c>
      <c r="N26" s="58">
        <f t="shared" si="0"/>
        <v>2.4272640000000001</v>
      </c>
      <c r="O26" s="58">
        <f t="shared" si="1"/>
        <v>-0.91788760960000004</v>
      </c>
      <c r="P26" s="58">
        <f t="shared" si="2"/>
        <v>1.5093763903999999</v>
      </c>
    </row>
    <row r="27" spans="1:16" s="11" customFormat="1" ht="15" customHeight="1">
      <c r="A27" s="132" t="s">
        <v>150</v>
      </c>
      <c r="B27" s="11" t="s">
        <v>152</v>
      </c>
      <c r="C27" s="26" t="s">
        <v>99</v>
      </c>
      <c r="D27" s="11">
        <v>14</v>
      </c>
      <c r="E27" s="26">
        <v>752359</v>
      </c>
      <c r="F27" s="26">
        <v>5612356</v>
      </c>
      <c r="G27" s="26">
        <v>0.45</v>
      </c>
      <c r="H27" s="26">
        <v>0.75</v>
      </c>
      <c r="I27" s="26" t="s">
        <v>49</v>
      </c>
      <c r="J27" s="41" t="s">
        <v>156</v>
      </c>
      <c r="K27" s="26" t="s">
        <v>54</v>
      </c>
      <c r="L27" s="58">
        <v>7.0000000000000007E-2</v>
      </c>
      <c r="M27" s="58">
        <v>0.26</v>
      </c>
      <c r="N27" s="58">
        <f t="shared" si="0"/>
        <v>1.9721520000000001</v>
      </c>
      <c r="O27" s="58">
        <f t="shared" si="1"/>
        <v>-0.8956216828000001</v>
      </c>
      <c r="P27" s="58">
        <f t="shared" si="2"/>
        <v>1.0765303172</v>
      </c>
    </row>
    <row r="28" spans="1:16" s="11" customFormat="1" ht="15" customHeight="1">
      <c r="A28" s="133" t="s">
        <v>151</v>
      </c>
      <c r="B28" s="14" t="s">
        <v>152</v>
      </c>
      <c r="C28" s="36" t="s">
        <v>100</v>
      </c>
      <c r="D28" s="14">
        <v>14</v>
      </c>
      <c r="E28" s="36">
        <v>752527</v>
      </c>
      <c r="F28" s="36">
        <v>5612418</v>
      </c>
      <c r="G28" s="36">
        <v>0.5</v>
      </c>
      <c r="H28" s="36">
        <v>0.8</v>
      </c>
      <c r="I28" s="36" t="s">
        <v>49</v>
      </c>
      <c r="J28" s="42" t="s">
        <v>156</v>
      </c>
      <c r="K28" s="36" t="s">
        <v>372</v>
      </c>
      <c r="L28" s="59">
        <v>0.1</v>
      </c>
      <c r="M28" s="59">
        <v>0.3</v>
      </c>
      <c r="N28" s="59">
        <f t="shared" si="0"/>
        <v>2.27556</v>
      </c>
      <c r="O28" s="59">
        <f t="shared" si="1"/>
        <v>-0.98538463400000009</v>
      </c>
      <c r="P28" s="59">
        <f t="shared" si="2"/>
        <v>1.2901753659999999</v>
      </c>
    </row>
    <row r="29" spans="1:16" s="11" customFormat="1" ht="15" customHeight="1">
      <c r="A29" s="132" t="s">
        <v>127</v>
      </c>
      <c r="B29" s="11" t="s">
        <v>152</v>
      </c>
      <c r="C29" s="26" t="s">
        <v>101</v>
      </c>
      <c r="D29" s="11">
        <v>14</v>
      </c>
      <c r="E29" s="175">
        <v>750714</v>
      </c>
      <c r="F29" s="175">
        <v>5612920</v>
      </c>
      <c r="G29" s="37">
        <v>0.5</v>
      </c>
      <c r="H29" s="37">
        <v>1</v>
      </c>
      <c r="I29" s="26" t="s">
        <v>49</v>
      </c>
      <c r="J29" s="26" t="s">
        <v>157</v>
      </c>
      <c r="K29" s="26" t="s">
        <v>54</v>
      </c>
      <c r="L29" s="58">
        <v>0.16</v>
      </c>
      <c r="M29" s="58">
        <v>0.3</v>
      </c>
      <c r="N29" s="58">
        <f t="shared" si="0"/>
        <v>2.27556</v>
      </c>
      <c r="O29" s="58">
        <f t="shared" si="1"/>
        <v>-0.83554663399999995</v>
      </c>
      <c r="P29" s="58">
        <f t="shared" si="2"/>
        <v>1.4400133660000001</v>
      </c>
    </row>
    <row r="30" spans="1:16" s="11" customFormat="1" ht="15" customHeight="1">
      <c r="A30" s="132" t="s">
        <v>128</v>
      </c>
      <c r="B30" s="11" t="s">
        <v>152</v>
      </c>
      <c r="C30" s="26" t="s">
        <v>102</v>
      </c>
      <c r="D30" s="11">
        <v>14</v>
      </c>
      <c r="E30" s="175">
        <v>750169</v>
      </c>
      <c r="F30" s="175">
        <v>5605028</v>
      </c>
      <c r="G30" s="37">
        <v>0.4</v>
      </c>
      <c r="H30" s="37">
        <v>0.7</v>
      </c>
      <c r="I30" s="26" t="s">
        <v>49</v>
      </c>
      <c r="J30" s="26" t="s">
        <v>157</v>
      </c>
      <c r="K30" s="26" t="s">
        <v>54</v>
      </c>
      <c r="L30" s="58">
        <v>0.16</v>
      </c>
      <c r="M30" s="58">
        <v>0.57999999999999996</v>
      </c>
      <c r="N30" s="58">
        <f t="shared" si="0"/>
        <v>4.3994159999999995</v>
      </c>
      <c r="O30" s="58">
        <f t="shared" ref="O30:O92" si="3">(L30-(M30*1.6486))*2.4973</f>
        <v>-1.9883202923999999</v>
      </c>
      <c r="P30" s="58">
        <f t="shared" si="2"/>
        <v>2.4110957075999995</v>
      </c>
    </row>
    <row r="31" spans="1:16" s="11" customFormat="1" ht="15" customHeight="1">
      <c r="A31" s="132" t="s">
        <v>129</v>
      </c>
      <c r="B31" s="11" t="s">
        <v>152</v>
      </c>
      <c r="C31" s="26" t="s">
        <v>103</v>
      </c>
      <c r="D31" s="11">
        <v>14</v>
      </c>
      <c r="E31" s="175">
        <v>753487</v>
      </c>
      <c r="F31" s="175">
        <v>5609822</v>
      </c>
      <c r="G31" s="37">
        <v>0.4</v>
      </c>
      <c r="H31" s="37">
        <v>0.8</v>
      </c>
      <c r="I31" s="26" t="s">
        <v>49</v>
      </c>
      <c r="J31" s="26" t="s">
        <v>157</v>
      </c>
      <c r="K31" s="26" t="s">
        <v>54</v>
      </c>
      <c r="L31" s="58">
        <v>0.15</v>
      </c>
      <c r="M31" s="58">
        <v>0.55000000000000004</v>
      </c>
      <c r="N31" s="58">
        <f t="shared" si="0"/>
        <v>4.1718600000000006</v>
      </c>
      <c r="O31" s="58">
        <f t="shared" si="3"/>
        <v>-1.8897818290000004</v>
      </c>
      <c r="P31" s="58">
        <f t="shared" si="2"/>
        <v>2.2820781710000002</v>
      </c>
    </row>
    <row r="32" spans="1:16" s="11" customFormat="1" ht="15" customHeight="1">
      <c r="A32" s="132" t="s">
        <v>130</v>
      </c>
      <c r="B32" s="11" t="s">
        <v>152</v>
      </c>
      <c r="C32" s="26" t="s">
        <v>104</v>
      </c>
      <c r="D32" s="11">
        <v>14</v>
      </c>
      <c r="E32" s="175">
        <v>753693</v>
      </c>
      <c r="F32" s="175">
        <v>5596730</v>
      </c>
      <c r="G32" s="37">
        <v>0.4</v>
      </c>
      <c r="H32" s="37">
        <v>0.6</v>
      </c>
      <c r="I32" s="26" t="s">
        <v>49</v>
      </c>
      <c r="J32" s="26" t="s">
        <v>157</v>
      </c>
      <c r="K32" s="26" t="s">
        <v>54</v>
      </c>
      <c r="L32" s="58">
        <v>0.35</v>
      </c>
      <c r="M32" s="58">
        <v>1.99</v>
      </c>
      <c r="N32" s="58">
        <f t="shared" si="0"/>
        <v>15.094548000000001</v>
      </c>
      <c r="O32" s="58">
        <f t="shared" si="3"/>
        <v>-7.3188720722000005</v>
      </c>
      <c r="P32" s="58">
        <f t="shared" si="2"/>
        <v>7.7756759278000009</v>
      </c>
    </row>
    <row r="33" spans="1:16" s="11" customFormat="1" ht="15" customHeight="1">
      <c r="A33" s="132" t="s">
        <v>131</v>
      </c>
      <c r="B33" s="11" t="s">
        <v>152</v>
      </c>
      <c r="C33" s="26" t="s">
        <v>105</v>
      </c>
      <c r="D33" s="11">
        <v>14</v>
      </c>
      <c r="E33" s="175">
        <v>767166</v>
      </c>
      <c r="F33" s="175">
        <v>5594989</v>
      </c>
      <c r="G33" s="37">
        <v>0.4</v>
      </c>
      <c r="H33" s="37">
        <v>0.7</v>
      </c>
      <c r="I33" s="26" t="s">
        <v>49</v>
      </c>
      <c r="J33" s="26" t="s">
        <v>157</v>
      </c>
      <c r="K33" s="26" t="s">
        <v>54</v>
      </c>
      <c r="L33" s="58">
        <v>0.21</v>
      </c>
      <c r="M33" s="58">
        <v>0.35</v>
      </c>
      <c r="N33" s="58">
        <f t="shared" si="0"/>
        <v>2.65482</v>
      </c>
      <c r="O33" s="58">
        <f t="shared" si="3"/>
        <v>-0.91653407300000023</v>
      </c>
      <c r="P33" s="58">
        <f t="shared" si="2"/>
        <v>1.7382859269999997</v>
      </c>
    </row>
    <row r="34" spans="1:16" s="11" customFormat="1" ht="15" customHeight="1">
      <c r="A34" s="132" t="s">
        <v>132</v>
      </c>
      <c r="B34" s="11" t="s">
        <v>152</v>
      </c>
      <c r="C34" s="26" t="s">
        <v>106</v>
      </c>
      <c r="D34" s="11">
        <v>14</v>
      </c>
      <c r="E34" s="175">
        <v>770524</v>
      </c>
      <c r="F34" s="175">
        <v>5592364</v>
      </c>
      <c r="G34" s="37">
        <v>0.4</v>
      </c>
      <c r="H34" s="37">
        <v>0.7</v>
      </c>
      <c r="I34" s="26" t="s">
        <v>49</v>
      </c>
      <c r="J34" s="26" t="s">
        <v>157</v>
      </c>
      <c r="K34" s="26" t="s">
        <v>54</v>
      </c>
      <c r="L34" s="58">
        <v>0.08</v>
      </c>
      <c r="M34" s="58">
        <v>0.17</v>
      </c>
      <c r="N34" s="58">
        <f t="shared" si="0"/>
        <v>1.2894840000000001</v>
      </c>
      <c r="O34" s="58">
        <f t="shared" si="3"/>
        <v>-0.50011429259999995</v>
      </c>
      <c r="P34" s="58">
        <f t="shared" si="2"/>
        <v>0.78936970740000012</v>
      </c>
    </row>
    <row r="35" spans="1:16" s="11" customFormat="1" ht="15" customHeight="1">
      <c r="A35" s="132" t="s">
        <v>133</v>
      </c>
      <c r="B35" s="11" t="s">
        <v>152</v>
      </c>
      <c r="C35" s="26" t="s">
        <v>107</v>
      </c>
      <c r="D35" s="11">
        <v>14</v>
      </c>
      <c r="E35" s="175">
        <v>769664</v>
      </c>
      <c r="F35" s="175">
        <v>5589968</v>
      </c>
      <c r="G35" s="37">
        <v>0.5</v>
      </c>
      <c r="H35" s="37">
        <v>0.8</v>
      </c>
      <c r="I35" s="26" t="s">
        <v>49</v>
      </c>
      <c r="J35" s="26" t="s">
        <v>157</v>
      </c>
      <c r="K35" s="26" t="s">
        <v>54</v>
      </c>
      <c r="L35" s="58">
        <v>0.09</v>
      </c>
      <c r="M35" s="58">
        <v>0.18</v>
      </c>
      <c r="N35" s="58">
        <f t="shared" si="0"/>
        <v>1.3653360000000001</v>
      </c>
      <c r="O35" s="58">
        <f t="shared" si="3"/>
        <v>-0.51631178040000003</v>
      </c>
      <c r="P35" s="58">
        <f t="shared" si="2"/>
        <v>0.84902421960000007</v>
      </c>
    </row>
    <row r="36" spans="1:16" s="11" customFormat="1" ht="15" customHeight="1">
      <c r="A36" s="132" t="s">
        <v>134</v>
      </c>
      <c r="B36" s="11" t="s">
        <v>73</v>
      </c>
      <c r="C36" s="26" t="s">
        <v>108</v>
      </c>
      <c r="D36" s="11">
        <v>14</v>
      </c>
      <c r="E36" s="175">
        <v>751326</v>
      </c>
      <c r="F36" s="175">
        <v>5593876</v>
      </c>
      <c r="G36" s="37">
        <v>2.5</v>
      </c>
      <c r="H36" s="37">
        <v>2.6</v>
      </c>
      <c r="I36" s="26" t="s">
        <v>49</v>
      </c>
      <c r="J36" s="26" t="s">
        <v>157</v>
      </c>
      <c r="K36" s="26" t="s">
        <v>54</v>
      </c>
      <c r="L36" s="58">
        <v>0.17</v>
      </c>
      <c r="M36" s="58">
        <v>0.45</v>
      </c>
      <c r="N36" s="58">
        <f t="shared" si="0"/>
        <v>3.4133400000000003</v>
      </c>
      <c r="O36" s="58">
        <f t="shared" si="3"/>
        <v>-1.428130951</v>
      </c>
      <c r="P36" s="58">
        <f t="shared" si="2"/>
        <v>1.9852090490000003</v>
      </c>
    </row>
    <row r="37" spans="1:16" s="11" customFormat="1" ht="15" customHeight="1">
      <c r="A37" s="132" t="s">
        <v>135</v>
      </c>
      <c r="B37" s="11" t="s">
        <v>152</v>
      </c>
      <c r="C37" s="26" t="s">
        <v>109</v>
      </c>
      <c r="D37" s="11">
        <v>14</v>
      </c>
      <c r="E37" s="175">
        <v>750285</v>
      </c>
      <c r="F37" s="175">
        <v>5612554</v>
      </c>
      <c r="G37" s="37">
        <v>0.7</v>
      </c>
      <c r="H37" s="37">
        <v>1</v>
      </c>
      <c r="I37" s="26" t="s">
        <v>49</v>
      </c>
      <c r="J37" s="26" t="s">
        <v>157</v>
      </c>
      <c r="K37" s="26" t="s">
        <v>54</v>
      </c>
      <c r="L37" s="58">
        <v>0.21</v>
      </c>
      <c r="M37" s="58">
        <v>0.43</v>
      </c>
      <c r="N37" s="58">
        <f t="shared" si="0"/>
        <v>3.2616360000000002</v>
      </c>
      <c r="O37" s="58">
        <f t="shared" si="3"/>
        <v>-1.2458979754000001</v>
      </c>
      <c r="P37" s="58">
        <f t="shared" si="2"/>
        <v>2.0157380246000001</v>
      </c>
    </row>
    <row r="38" spans="1:16" s="11" customFormat="1" ht="15" customHeight="1">
      <c r="A38" s="132" t="s">
        <v>136</v>
      </c>
      <c r="B38" s="11" t="s">
        <v>152</v>
      </c>
      <c r="C38" s="26" t="s">
        <v>110</v>
      </c>
      <c r="D38" s="11">
        <v>14</v>
      </c>
      <c r="E38" s="175">
        <v>749922</v>
      </c>
      <c r="F38" s="175">
        <v>5612592</v>
      </c>
      <c r="G38" s="37">
        <v>0.4</v>
      </c>
      <c r="H38" s="37">
        <v>0.7</v>
      </c>
      <c r="I38" s="26" t="s">
        <v>49</v>
      </c>
      <c r="J38" s="26" t="s">
        <v>157</v>
      </c>
      <c r="K38" s="26" t="s">
        <v>54</v>
      </c>
      <c r="L38" s="58">
        <v>0.41</v>
      </c>
      <c r="M38" s="58">
        <v>0.57999999999999996</v>
      </c>
      <c r="N38" s="58">
        <f t="shared" si="0"/>
        <v>4.3994159999999995</v>
      </c>
      <c r="O38" s="58">
        <f t="shared" si="3"/>
        <v>-1.3639952923999998</v>
      </c>
      <c r="P38" s="58">
        <f t="shared" si="2"/>
        <v>3.0354207075999997</v>
      </c>
    </row>
    <row r="39" spans="1:16" s="11" customFormat="1" ht="15" customHeight="1">
      <c r="A39" s="132" t="s">
        <v>137</v>
      </c>
      <c r="B39" s="11" t="s">
        <v>152</v>
      </c>
      <c r="C39" s="26" t="s">
        <v>111</v>
      </c>
      <c r="D39" s="11">
        <v>14</v>
      </c>
      <c r="E39" s="175">
        <v>748088</v>
      </c>
      <c r="F39" s="175">
        <v>5612839</v>
      </c>
      <c r="G39" s="37">
        <v>0.3</v>
      </c>
      <c r="H39" s="37">
        <v>0.5</v>
      </c>
      <c r="I39" s="26" t="s">
        <v>49</v>
      </c>
      <c r="J39" s="26" t="s">
        <v>157</v>
      </c>
      <c r="K39" s="26" t="s">
        <v>372</v>
      </c>
      <c r="L39" s="58">
        <v>0.08</v>
      </c>
      <c r="M39" s="58">
        <v>0.23</v>
      </c>
      <c r="N39" s="58">
        <f t="shared" si="0"/>
        <v>1.7445960000000003</v>
      </c>
      <c r="O39" s="58">
        <f t="shared" si="3"/>
        <v>-0.7471372194</v>
      </c>
      <c r="P39" s="58">
        <f t="shared" si="2"/>
        <v>0.99745878060000026</v>
      </c>
    </row>
    <row r="40" spans="1:16" s="11" customFormat="1" ht="15" customHeight="1">
      <c r="A40" s="132" t="s">
        <v>138</v>
      </c>
      <c r="B40" s="11" t="s">
        <v>152</v>
      </c>
      <c r="C40" s="26" t="s">
        <v>112</v>
      </c>
      <c r="D40" s="11">
        <v>14</v>
      </c>
      <c r="E40" s="175">
        <v>748978</v>
      </c>
      <c r="F40" s="175">
        <v>5612770</v>
      </c>
      <c r="G40" s="37">
        <v>0.6</v>
      </c>
      <c r="H40" s="37">
        <v>1</v>
      </c>
      <c r="I40" s="26" t="s">
        <v>49</v>
      </c>
      <c r="J40" s="26" t="s">
        <v>157</v>
      </c>
      <c r="K40" s="26" t="s">
        <v>54</v>
      </c>
      <c r="L40" s="58">
        <v>0.18</v>
      </c>
      <c r="M40" s="58">
        <v>0.62</v>
      </c>
      <c r="N40" s="58">
        <f t="shared" si="0"/>
        <v>4.7028240000000006</v>
      </c>
      <c r="O40" s="58">
        <f t="shared" si="3"/>
        <v>-2.1030562436000002</v>
      </c>
      <c r="P40" s="58">
        <f t="shared" si="2"/>
        <v>2.5997677564000004</v>
      </c>
    </row>
    <row r="41" spans="1:16" s="11" customFormat="1" ht="15" customHeight="1">
      <c r="A41" s="132" t="s">
        <v>139</v>
      </c>
      <c r="B41" s="11" t="s">
        <v>152</v>
      </c>
      <c r="C41" s="26" t="s">
        <v>113</v>
      </c>
      <c r="D41" s="11">
        <v>14</v>
      </c>
      <c r="E41" s="175">
        <v>756901</v>
      </c>
      <c r="F41" s="175">
        <v>5599626</v>
      </c>
      <c r="G41" s="37">
        <v>0.4</v>
      </c>
      <c r="H41" s="37">
        <v>0.7</v>
      </c>
      <c r="I41" s="26" t="s">
        <v>49</v>
      </c>
      <c r="J41" s="26" t="s">
        <v>157</v>
      </c>
      <c r="K41" s="26" t="s">
        <v>372</v>
      </c>
      <c r="L41" s="58">
        <v>0.08</v>
      </c>
      <c r="M41" s="58">
        <v>0.31</v>
      </c>
      <c r="N41" s="58">
        <f t="shared" si="0"/>
        <v>2.3514120000000003</v>
      </c>
      <c r="O41" s="58">
        <f t="shared" si="3"/>
        <v>-1.0765011218</v>
      </c>
      <c r="P41" s="58">
        <f t="shared" si="2"/>
        <v>1.2749108782000003</v>
      </c>
    </row>
    <row r="42" spans="1:16" s="11" customFormat="1" ht="15" customHeight="1">
      <c r="A42" s="132" t="s">
        <v>140</v>
      </c>
      <c r="B42" s="11" t="s">
        <v>152</v>
      </c>
      <c r="C42" s="26" t="s">
        <v>114</v>
      </c>
      <c r="D42" s="11">
        <v>14</v>
      </c>
      <c r="E42" s="175">
        <v>754666</v>
      </c>
      <c r="F42" s="175">
        <v>5599974</v>
      </c>
      <c r="G42" s="37">
        <v>0.1</v>
      </c>
      <c r="H42" s="37">
        <v>0.4</v>
      </c>
      <c r="I42" s="26" t="s">
        <v>49</v>
      </c>
      <c r="J42" s="26" t="s">
        <v>157</v>
      </c>
      <c r="K42" s="26" t="s">
        <v>372</v>
      </c>
      <c r="L42" s="58">
        <v>0.06</v>
      </c>
      <c r="M42" s="58">
        <v>0.12</v>
      </c>
      <c r="N42" s="58">
        <f t="shared" si="0"/>
        <v>0.91022400000000003</v>
      </c>
      <c r="O42" s="58">
        <f t="shared" si="3"/>
        <v>-0.34420785360000006</v>
      </c>
      <c r="P42" s="58">
        <f t="shared" si="2"/>
        <v>0.56601614639999998</v>
      </c>
    </row>
    <row r="43" spans="1:16" s="11" customFormat="1" ht="15" customHeight="1">
      <c r="A43" s="132" t="s">
        <v>141</v>
      </c>
      <c r="B43" s="11" t="s">
        <v>152</v>
      </c>
      <c r="C43" s="26" t="s">
        <v>115</v>
      </c>
      <c r="D43" s="11">
        <v>14</v>
      </c>
      <c r="E43" s="175">
        <v>753010</v>
      </c>
      <c r="F43" s="175">
        <v>5601165</v>
      </c>
      <c r="G43" s="37">
        <v>0.4</v>
      </c>
      <c r="H43" s="37">
        <v>0.7</v>
      </c>
      <c r="I43" s="26" t="s">
        <v>49</v>
      </c>
      <c r="J43" s="26" t="s">
        <v>157</v>
      </c>
      <c r="K43" s="26" t="s">
        <v>54</v>
      </c>
      <c r="L43" s="58">
        <v>0.09</v>
      </c>
      <c r="M43" s="58">
        <v>0.21</v>
      </c>
      <c r="N43" s="58">
        <f t="shared" si="0"/>
        <v>1.592892</v>
      </c>
      <c r="O43" s="58">
        <f t="shared" si="3"/>
        <v>-0.63982324380000011</v>
      </c>
      <c r="P43" s="58">
        <f t="shared" si="2"/>
        <v>0.95306875619999987</v>
      </c>
    </row>
    <row r="44" spans="1:16" s="11" customFormat="1" ht="15" customHeight="1">
      <c r="A44" s="132" t="s">
        <v>142</v>
      </c>
      <c r="B44" s="11" t="s">
        <v>152</v>
      </c>
      <c r="C44" s="26" t="s">
        <v>116</v>
      </c>
      <c r="D44" s="11">
        <v>14</v>
      </c>
      <c r="E44" s="175">
        <v>743208</v>
      </c>
      <c r="F44" s="175">
        <v>5579215</v>
      </c>
      <c r="G44" s="37">
        <v>1.7</v>
      </c>
      <c r="H44" s="37">
        <v>1.8</v>
      </c>
      <c r="I44" s="26" t="s">
        <v>49</v>
      </c>
      <c r="J44" s="26" t="s">
        <v>157</v>
      </c>
      <c r="K44" s="26" t="s">
        <v>54</v>
      </c>
      <c r="L44" s="58">
        <v>0.09</v>
      </c>
      <c r="M44" s="58">
        <v>0.24</v>
      </c>
      <c r="N44" s="58">
        <f t="shared" si="0"/>
        <v>1.8204480000000001</v>
      </c>
      <c r="O44" s="58">
        <f t="shared" si="3"/>
        <v>-0.76333470720000018</v>
      </c>
      <c r="P44" s="58">
        <f t="shared" si="2"/>
        <v>1.0571132928</v>
      </c>
    </row>
    <row r="45" spans="1:16" s="11" customFormat="1" ht="15" customHeight="1">
      <c r="A45" s="132" t="s">
        <v>143</v>
      </c>
      <c r="B45" s="11" t="s">
        <v>152</v>
      </c>
      <c r="C45" s="26" t="s">
        <v>117</v>
      </c>
      <c r="D45" s="11">
        <v>14</v>
      </c>
      <c r="E45" s="175">
        <v>769774</v>
      </c>
      <c r="F45" s="175">
        <v>5597284</v>
      </c>
      <c r="G45" s="37">
        <v>0.6</v>
      </c>
      <c r="H45" s="37">
        <v>0.9</v>
      </c>
      <c r="I45" s="26" t="s">
        <v>49</v>
      </c>
      <c r="J45" s="26" t="s">
        <v>157</v>
      </c>
      <c r="K45" s="26" t="s">
        <v>54</v>
      </c>
      <c r="L45" s="58">
        <v>0.12</v>
      </c>
      <c r="M45" s="58">
        <v>0.24</v>
      </c>
      <c r="N45" s="58">
        <f t="shared" si="0"/>
        <v>1.8204480000000001</v>
      </c>
      <c r="O45" s="58">
        <f t="shared" si="3"/>
        <v>-0.68841570720000012</v>
      </c>
      <c r="P45" s="58">
        <f t="shared" si="2"/>
        <v>1.1320322928</v>
      </c>
    </row>
    <row r="46" spans="1:16" s="11" customFormat="1" ht="15" customHeight="1">
      <c r="A46" s="132" t="s">
        <v>144</v>
      </c>
      <c r="B46" s="11" t="s">
        <v>152</v>
      </c>
      <c r="C46" s="26" t="s">
        <v>118</v>
      </c>
      <c r="D46" s="11">
        <v>14</v>
      </c>
      <c r="E46" s="175">
        <v>757147</v>
      </c>
      <c r="F46" s="175">
        <v>5596040</v>
      </c>
      <c r="G46" s="37">
        <v>0.4</v>
      </c>
      <c r="H46" s="37">
        <v>0.7</v>
      </c>
      <c r="I46" s="26" t="s">
        <v>49</v>
      </c>
      <c r="J46" s="26" t="s">
        <v>157</v>
      </c>
      <c r="K46" s="26" t="s">
        <v>54</v>
      </c>
      <c r="L46" s="58">
        <v>0.15</v>
      </c>
      <c r="M46" s="58">
        <v>0.47</v>
      </c>
      <c r="N46" s="58">
        <f t="shared" si="0"/>
        <v>3.5650439999999999</v>
      </c>
      <c r="O46" s="58">
        <f t="shared" si="3"/>
        <v>-1.5604179266</v>
      </c>
      <c r="P46" s="58">
        <f t="shared" si="2"/>
        <v>2.0046260733999999</v>
      </c>
    </row>
    <row r="47" spans="1:16" s="11" customFormat="1" ht="15" customHeight="1">
      <c r="A47" s="132" t="s">
        <v>145</v>
      </c>
      <c r="B47" s="11" t="s">
        <v>152</v>
      </c>
      <c r="C47" s="26" t="s">
        <v>119</v>
      </c>
      <c r="D47" s="11">
        <v>14</v>
      </c>
      <c r="E47" s="175">
        <v>734875</v>
      </c>
      <c r="F47" s="175">
        <v>5589219</v>
      </c>
      <c r="G47" s="37">
        <v>0.6</v>
      </c>
      <c r="H47" s="37">
        <v>1</v>
      </c>
      <c r="I47" s="26" t="s">
        <v>49</v>
      </c>
      <c r="J47" s="26" t="s">
        <v>157</v>
      </c>
      <c r="K47" s="26" t="s">
        <v>54</v>
      </c>
      <c r="L47" s="58">
        <v>0.14000000000000001</v>
      </c>
      <c r="M47" s="58">
        <v>0.44</v>
      </c>
      <c r="N47" s="58">
        <f t="shared" si="0"/>
        <v>3.337488</v>
      </c>
      <c r="O47" s="58">
        <f t="shared" si="3"/>
        <v>-1.4618794632000001</v>
      </c>
      <c r="P47" s="58">
        <f t="shared" si="2"/>
        <v>1.8756085367999999</v>
      </c>
    </row>
    <row r="48" spans="1:16" s="11" customFormat="1" ht="15" customHeight="1">
      <c r="A48" s="132" t="s">
        <v>146</v>
      </c>
      <c r="B48" s="11" t="s">
        <v>152</v>
      </c>
      <c r="C48" s="26" t="s">
        <v>120</v>
      </c>
      <c r="D48" s="11">
        <v>14</v>
      </c>
      <c r="E48" s="175">
        <v>737525</v>
      </c>
      <c r="F48" s="175">
        <v>5589961</v>
      </c>
      <c r="G48" s="37">
        <v>0.3</v>
      </c>
      <c r="H48" s="37">
        <v>0.5</v>
      </c>
      <c r="I48" s="26" t="s">
        <v>49</v>
      </c>
      <c r="J48" s="26" t="s">
        <v>157</v>
      </c>
      <c r="K48" s="26" t="s">
        <v>54</v>
      </c>
      <c r="L48" s="58">
        <v>0.14000000000000001</v>
      </c>
      <c r="M48" s="58">
        <v>0.4</v>
      </c>
      <c r="N48" s="58">
        <f t="shared" si="0"/>
        <v>3.0340800000000003</v>
      </c>
      <c r="O48" s="58">
        <f t="shared" si="3"/>
        <v>-1.2971975120000001</v>
      </c>
      <c r="P48" s="58">
        <f t="shared" si="2"/>
        <v>1.7368824880000002</v>
      </c>
    </row>
    <row r="49" spans="1:16" s="11" customFormat="1" ht="15" customHeight="1">
      <c r="A49" s="132" t="s">
        <v>147</v>
      </c>
      <c r="B49" s="11" t="s">
        <v>73</v>
      </c>
      <c r="C49" s="26" t="s">
        <v>121</v>
      </c>
      <c r="D49" s="11">
        <v>14</v>
      </c>
      <c r="E49" s="175">
        <v>694114</v>
      </c>
      <c r="F49" s="175">
        <v>5674365</v>
      </c>
      <c r="G49" s="37">
        <v>0.3</v>
      </c>
      <c r="H49" s="37">
        <v>0.5</v>
      </c>
      <c r="I49" s="26" t="s">
        <v>153</v>
      </c>
      <c r="J49" s="26" t="s">
        <v>157</v>
      </c>
      <c r="K49" s="26" t="s">
        <v>54</v>
      </c>
      <c r="L49" s="58">
        <v>0.13</v>
      </c>
      <c r="M49" s="58">
        <v>0.41</v>
      </c>
      <c r="N49" s="58">
        <f t="shared" si="0"/>
        <v>3.1099320000000001</v>
      </c>
      <c r="O49" s="58">
        <f t="shared" si="3"/>
        <v>-1.3633409998000001</v>
      </c>
      <c r="P49" s="58">
        <f t="shared" si="2"/>
        <v>1.7465910002</v>
      </c>
    </row>
    <row r="50" spans="1:16" s="11" customFormat="1" ht="15" customHeight="1">
      <c r="A50" s="132" t="s">
        <v>147</v>
      </c>
      <c r="B50" s="11" t="s">
        <v>73</v>
      </c>
      <c r="C50" s="26" t="s">
        <v>122</v>
      </c>
      <c r="D50" s="11">
        <v>14</v>
      </c>
      <c r="E50" s="175">
        <v>694114</v>
      </c>
      <c r="F50" s="175">
        <v>5674365</v>
      </c>
      <c r="G50" s="37">
        <v>0.6</v>
      </c>
      <c r="H50" s="37">
        <v>0.7</v>
      </c>
      <c r="I50" s="26" t="s">
        <v>154</v>
      </c>
      <c r="J50" s="26" t="s">
        <v>157</v>
      </c>
      <c r="K50" s="26" t="s">
        <v>54</v>
      </c>
      <c r="L50" s="58">
        <v>0.16</v>
      </c>
      <c r="M50" s="58">
        <v>1.05</v>
      </c>
      <c r="N50" s="58">
        <f t="shared" si="0"/>
        <v>7.9644600000000008</v>
      </c>
      <c r="O50" s="58">
        <f t="shared" si="3"/>
        <v>-3.9233332190000003</v>
      </c>
      <c r="P50" s="58">
        <f t="shared" si="2"/>
        <v>4.0411267810000009</v>
      </c>
    </row>
    <row r="51" spans="1:16" s="11" customFormat="1" ht="15" customHeight="1">
      <c r="A51" s="132" t="s">
        <v>148</v>
      </c>
      <c r="B51" s="11" t="s">
        <v>152</v>
      </c>
      <c r="C51" s="26" t="s">
        <v>123</v>
      </c>
      <c r="D51" s="11">
        <v>14</v>
      </c>
      <c r="E51" s="26">
        <v>750804</v>
      </c>
      <c r="F51" s="26">
        <v>5612968</v>
      </c>
      <c r="G51" s="26">
        <v>0.3</v>
      </c>
      <c r="H51" s="26">
        <v>0.5</v>
      </c>
      <c r="I51" s="26" t="s">
        <v>49</v>
      </c>
      <c r="J51" s="26" t="s">
        <v>157</v>
      </c>
      <c r="K51" s="26" t="s">
        <v>54</v>
      </c>
      <c r="L51" s="58">
        <v>0.18</v>
      </c>
      <c r="M51" s="58">
        <v>0.33</v>
      </c>
      <c r="N51" s="58">
        <f t="shared" si="0"/>
        <v>2.5031160000000003</v>
      </c>
      <c r="O51" s="58">
        <f t="shared" si="3"/>
        <v>-0.9091120974000001</v>
      </c>
      <c r="P51" s="58">
        <f t="shared" si="2"/>
        <v>1.5940039026000004</v>
      </c>
    </row>
    <row r="52" spans="1:16" s="11" customFormat="1" ht="15" customHeight="1">
      <c r="A52" s="132" t="s">
        <v>149</v>
      </c>
      <c r="B52" s="11" t="s">
        <v>152</v>
      </c>
      <c r="C52" s="26" t="s">
        <v>124</v>
      </c>
      <c r="D52" s="11">
        <v>14</v>
      </c>
      <c r="E52" s="26">
        <v>750620</v>
      </c>
      <c r="F52" s="26">
        <v>5602276</v>
      </c>
      <c r="G52" s="26">
        <v>0.4</v>
      </c>
      <c r="H52" s="26">
        <v>0.7</v>
      </c>
      <c r="I52" s="26" t="s">
        <v>49</v>
      </c>
      <c r="J52" s="26" t="s">
        <v>157</v>
      </c>
      <c r="K52" s="26" t="s">
        <v>54</v>
      </c>
      <c r="L52" s="58">
        <v>0.18</v>
      </c>
      <c r="M52" s="58">
        <v>0.37</v>
      </c>
      <c r="N52" s="58">
        <f t="shared" si="0"/>
        <v>2.806524</v>
      </c>
      <c r="O52" s="58">
        <f t="shared" si="3"/>
        <v>-1.0737940486000002</v>
      </c>
      <c r="P52" s="58">
        <f t="shared" si="2"/>
        <v>1.7327299513999999</v>
      </c>
    </row>
    <row r="53" spans="1:16" s="11" customFormat="1" ht="15" customHeight="1">
      <c r="A53" s="132" t="s">
        <v>150</v>
      </c>
      <c r="B53" s="11" t="s">
        <v>152</v>
      </c>
      <c r="C53" s="26" t="s">
        <v>125</v>
      </c>
      <c r="D53" s="11">
        <v>14</v>
      </c>
      <c r="E53" s="26">
        <v>752359</v>
      </c>
      <c r="F53" s="26">
        <v>5612356</v>
      </c>
      <c r="G53" s="26">
        <v>0.45</v>
      </c>
      <c r="H53" s="26">
        <v>0.75</v>
      </c>
      <c r="I53" s="26" t="s">
        <v>49</v>
      </c>
      <c r="J53" s="26" t="s">
        <v>157</v>
      </c>
      <c r="K53" s="26" t="s">
        <v>54</v>
      </c>
      <c r="L53" s="58">
        <v>0.16</v>
      </c>
      <c r="M53" s="58">
        <v>0.3</v>
      </c>
      <c r="N53" s="58">
        <f t="shared" si="0"/>
        <v>2.27556</v>
      </c>
      <c r="O53" s="58">
        <f t="shared" si="3"/>
        <v>-0.83554663399999995</v>
      </c>
      <c r="P53" s="58">
        <f t="shared" si="2"/>
        <v>1.4400133660000001</v>
      </c>
    </row>
    <row r="54" spans="1:16" s="11" customFormat="1" ht="15" customHeight="1">
      <c r="A54" s="133" t="s">
        <v>151</v>
      </c>
      <c r="B54" s="14" t="s">
        <v>152</v>
      </c>
      <c r="C54" s="36" t="s">
        <v>126</v>
      </c>
      <c r="D54" s="14">
        <v>14</v>
      </c>
      <c r="E54" s="36">
        <v>752527</v>
      </c>
      <c r="F54" s="36">
        <v>5612418</v>
      </c>
      <c r="G54" s="36">
        <v>0.5</v>
      </c>
      <c r="H54" s="36">
        <v>0.8</v>
      </c>
      <c r="I54" s="36" t="s">
        <v>49</v>
      </c>
      <c r="J54" s="36" t="s">
        <v>157</v>
      </c>
      <c r="K54" s="36" t="s">
        <v>372</v>
      </c>
      <c r="L54" s="59">
        <v>0.21</v>
      </c>
      <c r="M54" s="59">
        <v>0.48</v>
      </c>
      <c r="N54" s="59">
        <f t="shared" si="0"/>
        <v>3.6408960000000001</v>
      </c>
      <c r="O54" s="59">
        <f t="shared" si="3"/>
        <v>-1.4517504144000002</v>
      </c>
      <c r="P54" s="59">
        <f t="shared" si="2"/>
        <v>2.1891455855999999</v>
      </c>
    </row>
    <row r="55" spans="1:16" s="11" customFormat="1" ht="15" customHeight="1">
      <c r="A55" s="46" t="s">
        <v>679</v>
      </c>
      <c r="B55" s="11" t="s">
        <v>152</v>
      </c>
      <c r="C55" s="11" t="s">
        <v>752</v>
      </c>
      <c r="D55" s="11">
        <v>14</v>
      </c>
      <c r="E55" s="21">
        <v>669595.06231499999</v>
      </c>
      <c r="F55" s="21">
        <v>5714122.9864950003</v>
      </c>
      <c r="G55" s="31">
        <v>0.5</v>
      </c>
      <c r="H55" s="31">
        <v>0.8</v>
      </c>
      <c r="I55" s="20" t="s">
        <v>49</v>
      </c>
      <c r="J55" s="21" t="s">
        <v>156</v>
      </c>
      <c r="K55" s="20" t="s">
        <v>54</v>
      </c>
      <c r="L55" s="161">
        <v>0.19</v>
      </c>
      <c r="M55" s="162">
        <v>0.31</v>
      </c>
      <c r="N55" s="58">
        <f t="shared" si="0"/>
        <v>2.3514120000000003</v>
      </c>
      <c r="O55" s="58">
        <f t="shared" si="3"/>
        <v>-0.8017981218000001</v>
      </c>
      <c r="P55" s="58">
        <f t="shared" si="2"/>
        <v>1.5496138782000002</v>
      </c>
    </row>
    <row r="56" spans="1:16" s="11" customFormat="1" ht="15" customHeight="1">
      <c r="A56" s="46" t="s">
        <v>680</v>
      </c>
      <c r="B56" s="11" t="s">
        <v>152</v>
      </c>
      <c r="C56" s="11" t="s">
        <v>753</v>
      </c>
      <c r="D56" s="11">
        <v>14</v>
      </c>
      <c r="E56" s="21">
        <v>688092.67771299998</v>
      </c>
      <c r="F56" s="21">
        <v>5681457.8512810003</v>
      </c>
      <c r="G56" s="20">
        <v>0.3</v>
      </c>
      <c r="H56" s="20">
        <v>0.4</v>
      </c>
      <c r="I56" s="29" t="s">
        <v>49</v>
      </c>
      <c r="J56" s="31" t="s">
        <v>156</v>
      </c>
      <c r="K56" s="31" t="s">
        <v>54</v>
      </c>
      <c r="L56" s="161">
        <v>0.18</v>
      </c>
      <c r="M56" s="162">
        <v>0.18</v>
      </c>
      <c r="N56" s="58">
        <f t="shared" si="0"/>
        <v>1.3653360000000001</v>
      </c>
      <c r="O56" s="58">
        <f t="shared" si="3"/>
        <v>-0.29155478040000005</v>
      </c>
      <c r="P56" s="58">
        <f t="shared" si="2"/>
        <v>1.0737812196000001</v>
      </c>
    </row>
    <row r="57" spans="1:16" s="11" customFormat="1" ht="15" customHeight="1">
      <c r="A57" s="46" t="s">
        <v>681</v>
      </c>
      <c r="B57" s="11" t="s">
        <v>152</v>
      </c>
      <c r="C57" s="11" t="s">
        <v>754</v>
      </c>
      <c r="D57" s="11">
        <v>14</v>
      </c>
      <c r="E57" s="21">
        <v>672223.36865299998</v>
      </c>
      <c r="F57" s="21">
        <v>5710401.6164269997</v>
      </c>
      <c r="G57" s="20">
        <v>0.3</v>
      </c>
      <c r="H57" s="20">
        <v>0.4</v>
      </c>
      <c r="I57" s="29" t="s">
        <v>49</v>
      </c>
      <c r="J57" s="31" t="s">
        <v>156</v>
      </c>
      <c r="K57" s="31" t="s">
        <v>372</v>
      </c>
      <c r="L57" s="161">
        <v>0.28000000000000003</v>
      </c>
      <c r="M57" s="162">
        <v>0.14000000000000001</v>
      </c>
      <c r="N57" s="58">
        <f t="shared" si="0"/>
        <v>1.0619280000000002</v>
      </c>
      <c r="O57" s="58">
        <f t="shared" si="3"/>
        <v>0.12285717079999998</v>
      </c>
      <c r="P57" s="58">
        <f t="shared" si="2"/>
        <v>1.1847851708000001</v>
      </c>
    </row>
    <row r="58" spans="1:16" s="11" customFormat="1" ht="15" customHeight="1">
      <c r="A58" s="46" t="s">
        <v>682</v>
      </c>
      <c r="B58" s="11" t="s">
        <v>152</v>
      </c>
      <c r="C58" s="11" t="s">
        <v>755</v>
      </c>
      <c r="D58" s="11">
        <v>14</v>
      </c>
      <c r="E58" s="21">
        <v>663266.00369699998</v>
      </c>
      <c r="F58" s="21">
        <v>5722338.9586929996</v>
      </c>
      <c r="G58" s="20">
        <v>1.2</v>
      </c>
      <c r="H58" s="20">
        <v>1.4</v>
      </c>
      <c r="I58" s="29" t="s">
        <v>49</v>
      </c>
      <c r="J58" s="31" t="s">
        <v>156</v>
      </c>
      <c r="K58" s="31" t="s">
        <v>54</v>
      </c>
      <c r="L58" s="161">
        <v>0.25</v>
      </c>
      <c r="M58" s="162">
        <v>0.2</v>
      </c>
      <c r="N58" s="58">
        <f t="shared" si="0"/>
        <v>1.5170400000000002</v>
      </c>
      <c r="O58" s="58">
        <f t="shared" si="3"/>
        <v>-0.19908475600000003</v>
      </c>
      <c r="P58" s="58">
        <f t="shared" si="2"/>
        <v>1.3179552440000002</v>
      </c>
    </row>
    <row r="59" spans="1:16" s="11" customFormat="1" ht="15" customHeight="1">
      <c r="A59" s="46" t="s">
        <v>683</v>
      </c>
      <c r="B59" s="11" t="s">
        <v>152</v>
      </c>
      <c r="C59" s="21" t="s">
        <v>756</v>
      </c>
      <c r="D59" s="11">
        <v>14</v>
      </c>
      <c r="E59" s="21">
        <v>683171.317392</v>
      </c>
      <c r="F59" s="21">
        <v>5689850.4290540004</v>
      </c>
      <c r="G59" s="20">
        <v>0.8</v>
      </c>
      <c r="H59" s="20">
        <v>0.9</v>
      </c>
      <c r="I59" s="29" t="s">
        <v>49</v>
      </c>
      <c r="J59" s="31" t="s">
        <v>156</v>
      </c>
      <c r="K59" s="31" t="s">
        <v>54</v>
      </c>
      <c r="L59" s="161">
        <v>0.35</v>
      </c>
      <c r="M59" s="162">
        <v>0.72</v>
      </c>
      <c r="N59" s="58">
        <f t="shared" si="0"/>
        <v>5.4613440000000004</v>
      </c>
      <c r="O59" s="58">
        <f t="shared" si="3"/>
        <v>-2.0902201216000003</v>
      </c>
      <c r="P59" s="58">
        <f t="shared" si="2"/>
        <v>3.3711238784000002</v>
      </c>
    </row>
    <row r="60" spans="1:16" s="11" customFormat="1" ht="15" customHeight="1">
      <c r="A60" s="46" t="s">
        <v>684</v>
      </c>
      <c r="B60" s="11" t="s">
        <v>152</v>
      </c>
      <c r="C60" s="21" t="s">
        <v>757</v>
      </c>
      <c r="D60" s="21">
        <v>14</v>
      </c>
      <c r="E60" s="21">
        <v>686875.76381899999</v>
      </c>
      <c r="F60" s="21">
        <v>5684405.7696730001</v>
      </c>
      <c r="G60" s="20">
        <v>1.1000000000000001</v>
      </c>
      <c r="H60" s="20">
        <v>1.3</v>
      </c>
      <c r="I60" s="29" t="s">
        <v>49</v>
      </c>
      <c r="J60" s="31" t="s">
        <v>156</v>
      </c>
      <c r="K60" s="31" t="s">
        <v>54</v>
      </c>
      <c r="L60" s="161">
        <v>0.26</v>
      </c>
      <c r="M60" s="162">
        <v>0.18</v>
      </c>
      <c r="N60" s="58">
        <f t="shared" si="0"/>
        <v>1.3653360000000001</v>
      </c>
      <c r="O60" s="58">
        <f t="shared" si="3"/>
        <v>-9.1770780400000015E-2</v>
      </c>
      <c r="P60" s="58">
        <f t="shared" si="2"/>
        <v>1.2735652196</v>
      </c>
    </row>
    <row r="61" spans="1:16" s="11" customFormat="1" ht="15" customHeight="1">
      <c r="A61" s="46" t="s">
        <v>685</v>
      </c>
      <c r="B61" s="11" t="s">
        <v>152</v>
      </c>
      <c r="C61" s="21" t="s">
        <v>758</v>
      </c>
      <c r="D61" s="21">
        <v>14</v>
      </c>
      <c r="E61" s="21">
        <v>669754.47321099997</v>
      </c>
      <c r="F61" s="21">
        <v>5714315.4449880002</v>
      </c>
      <c r="G61" s="20">
        <v>0.5</v>
      </c>
      <c r="H61" s="20">
        <v>0.7</v>
      </c>
      <c r="I61" s="29" t="s">
        <v>49</v>
      </c>
      <c r="J61" s="31" t="s">
        <v>156</v>
      </c>
      <c r="K61" s="31" t="s">
        <v>54</v>
      </c>
      <c r="L61" s="161">
        <v>0.27</v>
      </c>
      <c r="M61" s="162">
        <v>0.26</v>
      </c>
      <c r="N61" s="58">
        <f t="shared" si="0"/>
        <v>1.9721520000000001</v>
      </c>
      <c r="O61" s="58">
        <f t="shared" si="3"/>
        <v>-0.39616168280000003</v>
      </c>
      <c r="P61" s="58">
        <f t="shared" si="2"/>
        <v>1.5759903172</v>
      </c>
    </row>
    <row r="62" spans="1:16" s="11" customFormat="1" ht="15" customHeight="1">
      <c r="A62" s="46" t="s">
        <v>686</v>
      </c>
      <c r="B62" s="11" t="s">
        <v>152</v>
      </c>
      <c r="C62" s="21" t="s">
        <v>759</v>
      </c>
      <c r="D62" s="21">
        <v>14</v>
      </c>
      <c r="E62" s="21">
        <v>669974.41454599996</v>
      </c>
      <c r="F62" s="21">
        <v>5714153.0586249996</v>
      </c>
      <c r="G62" s="20">
        <v>0.3</v>
      </c>
      <c r="H62" s="20">
        <v>0.6</v>
      </c>
      <c r="I62" s="29" t="s">
        <v>369</v>
      </c>
      <c r="J62" s="31" t="s">
        <v>156</v>
      </c>
      <c r="K62" s="31" t="s">
        <v>372</v>
      </c>
      <c r="L62" s="161">
        <v>0.13</v>
      </c>
      <c r="M62" s="162">
        <v>0.49</v>
      </c>
      <c r="N62" s="58">
        <f t="shared" si="0"/>
        <v>3.7167479999999999</v>
      </c>
      <c r="O62" s="58">
        <f t="shared" si="3"/>
        <v>-1.6927049022</v>
      </c>
      <c r="P62" s="58">
        <f t="shared" si="2"/>
        <v>2.0240430977999999</v>
      </c>
    </row>
    <row r="63" spans="1:16" s="11" customFormat="1" ht="15" customHeight="1">
      <c r="A63" s="46" t="s">
        <v>687</v>
      </c>
      <c r="B63" s="11" t="s">
        <v>152</v>
      </c>
      <c r="C63" s="21" t="s">
        <v>760</v>
      </c>
      <c r="D63" s="21">
        <v>14</v>
      </c>
      <c r="E63" s="21">
        <v>669997.44765700004</v>
      </c>
      <c r="F63" s="21">
        <v>5713915.2801679997</v>
      </c>
      <c r="G63" s="20">
        <v>0.6</v>
      </c>
      <c r="H63" s="20">
        <v>1</v>
      </c>
      <c r="I63" s="29" t="s">
        <v>49</v>
      </c>
      <c r="J63" s="31" t="s">
        <v>156</v>
      </c>
      <c r="K63" s="31" t="s">
        <v>372</v>
      </c>
      <c r="L63" s="161">
        <v>0.18</v>
      </c>
      <c r="M63" s="162">
        <v>0.2</v>
      </c>
      <c r="N63" s="58">
        <f t="shared" si="0"/>
        <v>1.5170400000000002</v>
      </c>
      <c r="O63" s="58">
        <f t="shared" si="3"/>
        <v>-0.37389575600000008</v>
      </c>
      <c r="P63" s="58">
        <f t="shared" si="2"/>
        <v>1.1431442440000001</v>
      </c>
    </row>
    <row r="64" spans="1:16" s="11" customFormat="1" ht="15" customHeight="1">
      <c r="A64" s="46" t="s">
        <v>688</v>
      </c>
      <c r="B64" s="11" t="s">
        <v>152</v>
      </c>
      <c r="C64" s="21" t="s">
        <v>761</v>
      </c>
      <c r="D64" s="21">
        <v>14</v>
      </c>
      <c r="E64" s="21">
        <v>670249.33332099998</v>
      </c>
      <c r="F64" s="21">
        <v>5713908.0379389999</v>
      </c>
      <c r="G64" s="20">
        <v>0.6</v>
      </c>
      <c r="H64" s="20">
        <v>1.1000000000000001</v>
      </c>
      <c r="I64" s="29" t="s">
        <v>49</v>
      </c>
      <c r="J64" s="31" t="s">
        <v>156</v>
      </c>
      <c r="K64" s="31" t="s">
        <v>372</v>
      </c>
      <c r="L64" s="161">
        <v>0.12</v>
      </c>
      <c r="M64" s="162">
        <v>0.22</v>
      </c>
      <c r="N64" s="58">
        <f t="shared" si="0"/>
        <v>1.668744</v>
      </c>
      <c r="O64" s="58">
        <f t="shared" si="3"/>
        <v>-0.60607473160000003</v>
      </c>
      <c r="P64" s="58">
        <f t="shared" si="2"/>
        <v>1.0626692684000001</v>
      </c>
    </row>
    <row r="65" spans="1:16" s="11" customFormat="1" ht="15" customHeight="1">
      <c r="A65" s="46" t="s">
        <v>689</v>
      </c>
      <c r="B65" s="11" t="s">
        <v>152</v>
      </c>
      <c r="C65" s="21" t="s">
        <v>762</v>
      </c>
      <c r="D65" s="21">
        <v>14</v>
      </c>
      <c r="E65" s="21">
        <v>687209.43531199999</v>
      </c>
      <c r="F65" s="21">
        <v>5684039.5493759997</v>
      </c>
      <c r="G65" s="20">
        <v>0.5</v>
      </c>
      <c r="H65" s="20">
        <v>0.7</v>
      </c>
      <c r="I65" s="29" t="s">
        <v>49</v>
      </c>
      <c r="J65" s="31" t="s">
        <v>156</v>
      </c>
      <c r="K65" s="32" t="s">
        <v>54</v>
      </c>
      <c r="L65" s="161">
        <v>0.08</v>
      </c>
      <c r="M65" s="162">
        <v>0.17</v>
      </c>
      <c r="N65" s="58">
        <f t="shared" si="0"/>
        <v>1.2894840000000001</v>
      </c>
      <c r="O65" s="58">
        <f t="shared" si="3"/>
        <v>-0.50011429259999995</v>
      </c>
      <c r="P65" s="58">
        <f t="shared" si="2"/>
        <v>0.78936970740000012</v>
      </c>
    </row>
    <row r="66" spans="1:16" s="11" customFormat="1" ht="15" customHeight="1">
      <c r="A66" s="134" t="s">
        <v>690</v>
      </c>
      <c r="B66" s="11" t="s">
        <v>152</v>
      </c>
      <c r="C66" s="21" t="s">
        <v>763</v>
      </c>
      <c r="D66" s="21">
        <v>14</v>
      </c>
      <c r="E66" s="21">
        <v>700374.50358699996</v>
      </c>
      <c r="F66" s="21">
        <v>5666471.0793199996</v>
      </c>
      <c r="G66" s="20">
        <v>0.4</v>
      </c>
      <c r="H66" s="20">
        <v>0.7</v>
      </c>
      <c r="I66" s="29" t="s">
        <v>49</v>
      </c>
      <c r="J66" s="32" t="s">
        <v>156</v>
      </c>
      <c r="K66" s="31" t="s">
        <v>372</v>
      </c>
      <c r="L66" s="161">
        <v>0.22</v>
      </c>
      <c r="M66" s="162">
        <v>0.32</v>
      </c>
      <c r="N66" s="58">
        <f t="shared" si="0"/>
        <v>2.4272640000000001</v>
      </c>
      <c r="O66" s="58">
        <f t="shared" si="3"/>
        <v>-0.76804960960000013</v>
      </c>
      <c r="P66" s="58">
        <f t="shared" si="2"/>
        <v>1.6592143903999998</v>
      </c>
    </row>
    <row r="67" spans="1:16" s="11" customFormat="1" ht="15" customHeight="1">
      <c r="A67" s="134" t="s">
        <v>691</v>
      </c>
      <c r="B67" s="11" t="s">
        <v>73</v>
      </c>
      <c r="C67" s="21" t="s">
        <v>764</v>
      </c>
      <c r="D67" s="21">
        <v>14</v>
      </c>
      <c r="E67" s="21">
        <v>705471.31625499995</v>
      </c>
      <c r="F67" s="21">
        <v>5665100.0523110004</v>
      </c>
      <c r="G67" s="20">
        <v>3.6</v>
      </c>
      <c r="H67" s="20">
        <v>3.7</v>
      </c>
      <c r="I67" s="29" t="s">
        <v>49</v>
      </c>
      <c r="J67" s="31" t="s">
        <v>156</v>
      </c>
      <c r="K67" s="31" t="s">
        <v>54</v>
      </c>
      <c r="L67" s="161">
        <v>1.53</v>
      </c>
      <c r="M67" s="162">
        <v>1.03</v>
      </c>
      <c r="N67" s="58">
        <f t="shared" si="0"/>
        <v>7.8127560000000003</v>
      </c>
      <c r="O67" s="58">
        <f t="shared" si="3"/>
        <v>-0.41969124340000014</v>
      </c>
      <c r="P67" s="58">
        <f t="shared" si="2"/>
        <v>7.3930647566000003</v>
      </c>
    </row>
    <row r="68" spans="1:16" s="11" customFormat="1" ht="15" customHeight="1">
      <c r="A68" s="134" t="s">
        <v>692</v>
      </c>
      <c r="B68" s="11" t="s">
        <v>152</v>
      </c>
      <c r="C68" s="21" t="s">
        <v>765</v>
      </c>
      <c r="D68" s="21">
        <v>14</v>
      </c>
      <c r="E68" s="21">
        <v>738575.67365999997</v>
      </c>
      <c r="F68" s="21">
        <v>5580843.005717</v>
      </c>
      <c r="G68" s="20">
        <v>0.4</v>
      </c>
      <c r="H68" s="20">
        <v>0.8</v>
      </c>
      <c r="I68" s="29" t="s">
        <v>49</v>
      </c>
      <c r="J68" s="31" t="s">
        <v>156</v>
      </c>
      <c r="K68" s="31" t="s">
        <v>372</v>
      </c>
      <c r="L68" s="161">
        <v>0.04</v>
      </c>
      <c r="M68" s="162">
        <v>0.31</v>
      </c>
      <c r="N68" s="58">
        <f t="shared" ref="N68:N92" si="4">M68*7.5852</f>
        <v>2.3514120000000003</v>
      </c>
      <c r="O68" s="58">
        <f t="shared" si="3"/>
        <v>-1.1763931218000001</v>
      </c>
      <c r="P68" s="58">
        <f t="shared" ref="P68:P92" si="5">N68+O68</f>
        <v>1.1750188782000002</v>
      </c>
    </row>
    <row r="69" spans="1:16" s="11" customFormat="1" ht="15" customHeight="1">
      <c r="A69" s="134" t="s">
        <v>693</v>
      </c>
      <c r="B69" s="11" t="s">
        <v>152</v>
      </c>
      <c r="C69" s="21" t="s">
        <v>766</v>
      </c>
      <c r="D69" s="21">
        <v>14</v>
      </c>
      <c r="E69" s="21">
        <v>735013.097572</v>
      </c>
      <c r="F69" s="21">
        <v>5580756.6354360003</v>
      </c>
      <c r="G69" s="20">
        <v>1.4</v>
      </c>
      <c r="H69" s="20">
        <v>1.6</v>
      </c>
      <c r="I69" s="29" t="s">
        <v>49</v>
      </c>
      <c r="J69" s="31" t="s">
        <v>156</v>
      </c>
      <c r="K69" s="31" t="s">
        <v>54</v>
      </c>
      <c r="L69" s="161">
        <v>0.19</v>
      </c>
      <c r="M69" s="162">
        <v>0.44</v>
      </c>
      <c r="N69" s="58">
        <f t="shared" si="4"/>
        <v>3.337488</v>
      </c>
      <c r="O69" s="58">
        <f t="shared" si="3"/>
        <v>-1.3370144632000003</v>
      </c>
      <c r="P69" s="58">
        <f t="shared" si="5"/>
        <v>2.0004735367999995</v>
      </c>
    </row>
    <row r="70" spans="1:16" s="11" customFormat="1" ht="15" customHeight="1">
      <c r="A70" s="134" t="s">
        <v>694</v>
      </c>
      <c r="B70" s="11" t="s">
        <v>152</v>
      </c>
      <c r="C70" s="21" t="s">
        <v>767</v>
      </c>
      <c r="D70" s="21">
        <v>14</v>
      </c>
      <c r="E70" s="21">
        <v>750875.30307699996</v>
      </c>
      <c r="F70" s="21">
        <v>5613026.0416169995</v>
      </c>
      <c r="G70" s="20">
        <v>0.4</v>
      </c>
      <c r="H70" s="20">
        <v>0.7</v>
      </c>
      <c r="I70" s="29" t="s">
        <v>49</v>
      </c>
      <c r="J70" s="31" t="s">
        <v>156</v>
      </c>
      <c r="K70" s="31" t="s">
        <v>372</v>
      </c>
      <c r="L70" s="161">
        <v>0.1</v>
      </c>
      <c r="M70" s="162">
        <v>0.37</v>
      </c>
      <c r="N70" s="58">
        <f t="shared" si="4"/>
        <v>2.806524</v>
      </c>
      <c r="O70" s="58">
        <f t="shared" si="3"/>
        <v>-1.2735780486000001</v>
      </c>
      <c r="P70" s="58">
        <f t="shared" si="5"/>
        <v>1.5329459513999999</v>
      </c>
    </row>
    <row r="71" spans="1:16" s="11" customFormat="1" ht="15" customHeight="1">
      <c r="A71" s="134" t="s">
        <v>695</v>
      </c>
      <c r="B71" s="11" t="s">
        <v>152</v>
      </c>
      <c r="C71" s="21" t="s">
        <v>768</v>
      </c>
      <c r="D71" s="21">
        <v>14</v>
      </c>
      <c r="E71" s="21">
        <v>750886.84158899996</v>
      </c>
      <c r="F71" s="21">
        <v>5612958.300024</v>
      </c>
      <c r="G71" s="20">
        <v>0.4</v>
      </c>
      <c r="H71" s="20">
        <v>0.7</v>
      </c>
      <c r="I71" s="29" t="s">
        <v>49</v>
      </c>
      <c r="J71" s="31" t="s">
        <v>156</v>
      </c>
      <c r="K71" s="31" t="s">
        <v>54</v>
      </c>
      <c r="L71" s="161">
        <v>0.05</v>
      </c>
      <c r="M71" s="162">
        <v>0.4</v>
      </c>
      <c r="N71" s="58">
        <f t="shared" si="4"/>
        <v>3.0340800000000003</v>
      </c>
      <c r="O71" s="58">
        <f t="shared" si="3"/>
        <v>-1.521954512</v>
      </c>
      <c r="P71" s="58">
        <f t="shared" si="5"/>
        <v>1.5121254880000004</v>
      </c>
    </row>
    <row r="72" spans="1:16" s="11" customFormat="1" ht="15" customHeight="1">
      <c r="A72" s="134" t="s">
        <v>696</v>
      </c>
      <c r="B72" s="11" t="s">
        <v>152</v>
      </c>
      <c r="C72" s="21" t="s">
        <v>769</v>
      </c>
      <c r="D72" s="21">
        <v>14</v>
      </c>
      <c r="E72" s="21">
        <v>750845.205724</v>
      </c>
      <c r="F72" s="21">
        <v>5613043.2054470005</v>
      </c>
      <c r="G72" s="20">
        <v>0.4</v>
      </c>
      <c r="H72" s="20">
        <v>0.6</v>
      </c>
      <c r="I72" s="29" t="s">
        <v>49</v>
      </c>
      <c r="J72" s="31" t="s">
        <v>156</v>
      </c>
      <c r="K72" s="31" t="s">
        <v>54</v>
      </c>
      <c r="L72" s="161">
        <v>0.14000000000000001</v>
      </c>
      <c r="M72" s="162">
        <v>0.52</v>
      </c>
      <c r="N72" s="58">
        <f t="shared" si="4"/>
        <v>3.9443040000000003</v>
      </c>
      <c r="O72" s="58">
        <f t="shared" si="3"/>
        <v>-1.7912433656000002</v>
      </c>
      <c r="P72" s="58">
        <f t="shared" si="5"/>
        <v>2.1530606344000001</v>
      </c>
    </row>
    <row r="73" spans="1:16" s="11" customFormat="1" ht="15" customHeight="1">
      <c r="A73" s="134" t="s">
        <v>697</v>
      </c>
      <c r="B73" s="11" t="s">
        <v>152</v>
      </c>
      <c r="C73" s="21" t="s">
        <v>770</v>
      </c>
      <c r="D73" s="21">
        <v>14</v>
      </c>
      <c r="E73" s="21">
        <v>750750.97215699998</v>
      </c>
      <c r="F73" s="21">
        <v>5613039.3613259997</v>
      </c>
      <c r="G73" s="20">
        <v>0.5</v>
      </c>
      <c r="H73" s="20">
        <v>0.7</v>
      </c>
      <c r="I73" s="29" t="s">
        <v>49</v>
      </c>
      <c r="J73" s="32" t="s">
        <v>156</v>
      </c>
      <c r="K73" s="32" t="s">
        <v>54</v>
      </c>
      <c r="L73" s="161">
        <v>0.14000000000000001</v>
      </c>
      <c r="M73" s="162">
        <v>0.54</v>
      </c>
      <c r="N73" s="58">
        <f t="shared" si="4"/>
        <v>4.0960080000000003</v>
      </c>
      <c r="O73" s="58">
        <f t="shared" si="3"/>
        <v>-1.8735843412000004</v>
      </c>
      <c r="P73" s="58">
        <f t="shared" si="5"/>
        <v>2.2224236587999999</v>
      </c>
    </row>
    <row r="74" spans="1:16" s="11" customFormat="1" ht="15" customHeight="1">
      <c r="A74" s="134" t="s">
        <v>698</v>
      </c>
      <c r="B74" s="11" t="s">
        <v>152</v>
      </c>
      <c r="C74" s="11" t="s">
        <v>771</v>
      </c>
      <c r="D74" s="21">
        <v>14</v>
      </c>
      <c r="E74" s="21">
        <v>760391.051874</v>
      </c>
      <c r="F74" s="21">
        <v>5625851.3652529996</v>
      </c>
      <c r="G74" s="20">
        <v>0.6</v>
      </c>
      <c r="H74" s="20">
        <v>0.9</v>
      </c>
      <c r="I74" s="29" t="s">
        <v>49</v>
      </c>
      <c r="J74" s="32" t="s">
        <v>156</v>
      </c>
      <c r="K74" s="32" t="s">
        <v>372</v>
      </c>
      <c r="L74" s="161">
        <v>0.1</v>
      </c>
      <c r="M74" s="162">
        <v>0.33</v>
      </c>
      <c r="N74" s="58">
        <f t="shared" si="4"/>
        <v>2.5031160000000003</v>
      </c>
      <c r="O74" s="58">
        <f t="shared" si="3"/>
        <v>-1.1088960974000002</v>
      </c>
      <c r="P74" s="58">
        <f t="shared" si="5"/>
        <v>1.3942199026000002</v>
      </c>
    </row>
    <row r="75" spans="1:16" s="11" customFormat="1" ht="15" customHeight="1">
      <c r="A75" s="134" t="s">
        <v>699</v>
      </c>
      <c r="B75" s="11" t="s">
        <v>152</v>
      </c>
      <c r="C75" s="11" t="s">
        <v>772</v>
      </c>
      <c r="D75" s="11">
        <v>14</v>
      </c>
      <c r="E75" s="21">
        <v>759277.23331799998</v>
      </c>
      <c r="F75" s="21">
        <v>5634592.3020829996</v>
      </c>
      <c r="G75" s="20">
        <v>0.4</v>
      </c>
      <c r="H75" s="20">
        <v>0.6</v>
      </c>
      <c r="I75" s="29" t="s">
        <v>49</v>
      </c>
      <c r="J75" s="32" t="s">
        <v>156</v>
      </c>
      <c r="K75" s="32" t="s">
        <v>372</v>
      </c>
      <c r="L75" s="161">
        <v>0.04</v>
      </c>
      <c r="M75" s="162">
        <v>0.7</v>
      </c>
      <c r="N75" s="58">
        <f t="shared" si="4"/>
        <v>5.3096399999999999</v>
      </c>
      <c r="O75" s="58">
        <f t="shared" si="3"/>
        <v>-2.7820421460000002</v>
      </c>
      <c r="P75" s="58">
        <f t="shared" si="5"/>
        <v>2.5275978539999997</v>
      </c>
    </row>
    <row r="76" spans="1:16" s="11" customFormat="1" ht="15" customHeight="1">
      <c r="A76" s="134" t="s">
        <v>700</v>
      </c>
      <c r="B76" s="11" t="s">
        <v>152</v>
      </c>
      <c r="C76" s="11" t="s">
        <v>773</v>
      </c>
      <c r="D76" s="11">
        <v>14</v>
      </c>
      <c r="E76" s="21">
        <v>760701.42900300003</v>
      </c>
      <c r="F76" s="19">
        <v>5638561.5305340001</v>
      </c>
      <c r="G76" s="20">
        <v>3</v>
      </c>
      <c r="H76" s="20">
        <v>3.2</v>
      </c>
      <c r="I76" s="29" t="s">
        <v>49</v>
      </c>
      <c r="J76" s="32" t="s">
        <v>156</v>
      </c>
      <c r="K76" s="32" t="s">
        <v>54</v>
      </c>
      <c r="L76" s="161">
        <v>0.62</v>
      </c>
      <c r="M76" s="162">
        <v>0.49</v>
      </c>
      <c r="N76" s="58">
        <f t="shared" si="4"/>
        <v>3.7167479999999999</v>
      </c>
      <c r="O76" s="58">
        <f t="shared" si="3"/>
        <v>-0.46902790220000012</v>
      </c>
      <c r="P76" s="58">
        <f t="shared" si="5"/>
        <v>3.2477200977999998</v>
      </c>
    </row>
    <row r="77" spans="1:16" s="11" customFormat="1" ht="15" customHeight="1">
      <c r="A77" s="134" t="s">
        <v>701</v>
      </c>
      <c r="B77" s="11" t="s">
        <v>152</v>
      </c>
      <c r="C77" s="11" t="s">
        <v>774</v>
      </c>
      <c r="D77" s="11">
        <v>14</v>
      </c>
      <c r="E77" s="21">
        <v>760066.74153799994</v>
      </c>
      <c r="F77" s="21">
        <v>5641696.7522529997</v>
      </c>
      <c r="G77" s="20">
        <v>0.3</v>
      </c>
      <c r="H77" s="20">
        <v>0.5</v>
      </c>
      <c r="I77" s="29" t="s">
        <v>49</v>
      </c>
      <c r="J77" s="32" t="s">
        <v>156</v>
      </c>
      <c r="K77" s="32" t="s">
        <v>54</v>
      </c>
      <c r="L77" s="161">
        <v>0.16</v>
      </c>
      <c r="M77" s="162">
        <v>0.51</v>
      </c>
      <c r="N77" s="58">
        <f t="shared" si="4"/>
        <v>3.8684520000000004</v>
      </c>
      <c r="O77" s="58">
        <f t="shared" si="3"/>
        <v>-1.7001268778</v>
      </c>
      <c r="P77" s="58">
        <f t="shared" si="5"/>
        <v>2.1683251222000006</v>
      </c>
    </row>
    <row r="78" spans="1:16" s="11" customFormat="1" ht="15" customHeight="1">
      <c r="A78" s="134" t="s">
        <v>702</v>
      </c>
      <c r="B78" s="11" t="s">
        <v>152</v>
      </c>
      <c r="C78" s="11" t="s">
        <v>775</v>
      </c>
      <c r="D78" s="11">
        <v>14</v>
      </c>
      <c r="E78" s="21">
        <v>750159.97906100005</v>
      </c>
      <c r="F78" s="21">
        <v>5612704.7251180001</v>
      </c>
      <c r="G78" s="20">
        <v>0.4</v>
      </c>
      <c r="H78" s="20">
        <v>0.87</v>
      </c>
      <c r="I78" s="29" t="s">
        <v>49</v>
      </c>
      <c r="J78" s="32" t="s">
        <v>156</v>
      </c>
      <c r="K78" s="32" t="s">
        <v>372</v>
      </c>
      <c r="L78" s="161">
        <v>0.06</v>
      </c>
      <c r="M78" s="162">
        <v>0.28999999999999998</v>
      </c>
      <c r="N78" s="58">
        <f t="shared" si="4"/>
        <v>2.1997079999999998</v>
      </c>
      <c r="O78" s="58">
        <f t="shared" si="3"/>
        <v>-1.0441061461999999</v>
      </c>
      <c r="P78" s="58">
        <f t="shared" si="5"/>
        <v>1.1556018537999999</v>
      </c>
    </row>
    <row r="79" spans="1:16" s="11" customFormat="1" ht="15" customHeight="1">
      <c r="A79" s="134" t="s">
        <v>703</v>
      </c>
      <c r="B79" s="11" t="s">
        <v>152</v>
      </c>
      <c r="C79" s="11" t="s">
        <v>776</v>
      </c>
      <c r="D79" s="11">
        <v>14</v>
      </c>
      <c r="E79" s="21">
        <v>750019.056461</v>
      </c>
      <c r="F79" s="21">
        <v>5612744.7880570004</v>
      </c>
      <c r="G79" s="20">
        <v>0.4</v>
      </c>
      <c r="H79" s="20">
        <v>0.6</v>
      </c>
      <c r="I79" s="23" t="s">
        <v>49</v>
      </c>
      <c r="J79" s="32" t="s">
        <v>156</v>
      </c>
      <c r="K79" s="32" t="s">
        <v>54</v>
      </c>
      <c r="L79" s="161">
        <v>0.06</v>
      </c>
      <c r="M79" s="162">
        <v>0.28999999999999998</v>
      </c>
      <c r="N79" s="58">
        <f t="shared" si="4"/>
        <v>2.1997079999999998</v>
      </c>
      <c r="O79" s="58">
        <f t="shared" si="3"/>
        <v>-1.0441061461999999</v>
      </c>
      <c r="P79" s="58">
        <f t="shared" si="5"/>
        <v>1.1556018537999999</v>
      </c>
    </row>
    <row r="80" spans="1:16" s="11" customFormat="1" ht="15" customHeight="1">
      <c r="A80" s="134" t="s">
        <v>704</v>
      </c>
      <c r="B80" s="11" t="s">
        <v>152</v>
      </c>
      <c r="C80" s="11" t="s">
        <v>777</v>
      </c>
      <c r="D80" s="11">
        <v>14</v>
      </c>
      <c r="E80" s="21">
        <v>730850.38426299999</v>
      </c>
      <c r="F80" s="21">
        <v>5585678.5969979996</v>
      </c>
      <c r="G80" s="20">
        <v>0.4</v>
      </c>
      <c r="H80" s="20">
        <v>0.6</v>
      </c>
      <c r="I80" s="11" t="s">
        <v>49</v>
      </c>
      <c r="J80" s="32" t="s">
        <v>156</v>
      </c>
      <c r="K80" s="20" t="s">
        <v>54</v>
      </c>
      <c r="L80" s="161">
        <v>0.14000000000000001</v>
      </c>
      <c r="M80" s="162">
        <v>0.37</v>
      </c>
      <c r="N80" s="58">
        <f t="shared" si="4"/>
        <v>2.806524</v>
      </c>
      <c r="O80" s="58">
        <f t="shared" si="3"/>
        <v>-1.1736860486</v>
      </c>
      <c r="P80" s="58">
        <f t="shared" si="5"/>
        <v>1.6328379514</v>
      </c>
    </row>
    <row r="81" spans="1:16" s="11" customFormat="1" ht="15" customHeight="1">
      <c r="A81" s="46" t="s">
        <v>705</v>
      </c>
      <c r="B81" s="11" t="s">
        <v>152</v>
      </c>
      <c r="C81" s="11" t="s">
        <v>778</v>
      </c>
      <c r="D81" s="11">
        <v>14</v>
      </c>
      <c r="E81" s="21">
        <v>754553.64853200002</v>
      </c>
      <c r="F81" s="21">
        <v>5654102.0411200002</v>
      </c>
      <c r="G81" s="20">
        <v>0.7</v>
      </c>
      <c r="H81" s="20">
        <v>1.2</v>
      </c>
      <c r="I81" s="11" t="s">
        <v>49</v>
      </c>
      <c r="J81" s="20" t="s">
        <v>156</v>
      </c>
      <c r="K81" s="11" t="s">
        <v>54</v>
      </c>
      <c r="L81" s="161">
        <v>0.26</v>
      </c>
      <c r="M81" s="162">
        <v>0.42</v>
      </c>
      <c r="N81" s="58">
        <f t="shared" si="4"/>
        <v>3.1857839999999999</v>
      </c>
      <c r="O81" s="58">
        <f t="shared" si="3"/>
        <v>-1.0798624876</v>
      </c>
      <c r="P81" s="58">
        <f t="shared" si="5"/>
        <v>2.1059215124000001</v>
      </c>
    </row>
    <row r="82" spans="1:16" s="11" customFormat="1" ht="15" customHeight="1">
      <c r="A82" s="46" t="s">
        <v>706</v>
      </c>
      <c r="B82" s="11" t="s">
        <v>152</v>
      </c>
      <c r="C82" s="11" t="s">
        <v>779</v>
      </c>
      <c r="D82" s="11">
        <v>14</v>
      </c>
      <c r="E82" s="21">
        <v>711658.61119099997</v>
      </c>
      <c r="F82" s="21">
        <v>5662527.7636230001</v>
      </c>
      <c r="G82" s="20">
        <v>0.4</v>
      </c>
      <c r="H82" s="20">
        <v>0.8</v>
      </c>
      <c r="I82" s="11" t="s">
        <v>49</v>
      </c>
      <c r="J82" s="11" t="s">
        <v>156</v>
      </c>
      <c r="K82" s="11" t="s">
        <v>372</v>
      </c>
      <c r="L82" s="161">
        <v>0.1</v>
      </c>
      <c r="M82" s="162">
        <v>0.17</v>
      </c>
      <c r="N82" s="58">
        <f t="shared" si="4"/>
        <v>1.2894840000000001</v>
      </c>
      <c r="O82" s="58">
        <f t="shared" si="3"/>
        <v>-0.45016829260000002</v>
      </c>
      <c r="P82" s="58">
        <f t="shared" si="5"/>
        <v>0.83931570740000006</v>
      </c>
    </row>
    <row r="83" spans="1:16" s="11" customFormat="1" ht="15" customHeight="1">
      <c r="A83" s="46" t="s">
        <v>707</v>
      </c>
      <c r="B83" s="11" t="s">
        <v>152</v>
      </c>
      <c r="C83" s="11" t="s">
        <v>780</v>
      </c>
      <c r="D83" s="11">
        <v>14</v>
      </c>
      <c r="E83" s="21">
        <v>720461.13040200004</v>
      </c>
      <c r="F83" s="21">
        <v>5661380.9857630003</v>
      </c>
      <c r="G83" s="20">
        <v>0.3</v>
      </c>
      <c r="H83" s="20">
        <v>0.5</v>
      </c>
      <c r="I83" s="11" t="s">
        <v>49</v>
      </c>
      <c r="J83" s="11" t="s">
        <v>156</v>
      </c>
      <c r="K83" s="11" t="s">
        <v>54</v>
      </c>
      <c r="L83" s="161">
        <v>0.18</v>
      </c>
      <c r="M83" s="162">
        <v>0.36</v>
      </c>
      <c r="N83" s="58">
        <f t="shared" si="4"/>
        <v>2.7306720000000002</v>
      </c>
      <c r="O83" s="58">
        <f t="shared" si="3"/>
        <v>-1.0326235608000001</v>
      </c>
      <c r="P83" s="58">
        <f t="shared" si="5"/>
        <v>1.6980484392000001</v>
      </c>
    </row>
    <row r="84" spans="1:16" s="11" customFormat="1" ht="15" customHeight="1">
      <c r="A84" s="46" t="s">
        <v>708</v>
      </c>
      <c r="B84" s="11" t="s">
        <v>152</v>
      </c>
      <c r="C84" s="11" t="s">
        <v>781</v>
      </c>
      <c r="D84" s="11">
        <v>14</v>
      </c>
      <c r="E84" s="21">
        <v>725519.74357499997</v>
      </c>
      <c r="F84" s="21">
        <v>5660652.4666809998</v>
      </c>
      <c r="G84" s="20">
        <v>0.5</v>
      </c>
      <c r="H84" s="20">
        <v>0.9</v>
      </c>
      <c r="I84" s="11" t="s">
        <v>49</v>
      </c>
      <c r="J84" s="11" t="s">
        <v>156</v>
      </c>
      <c r="K84" s="11" t="s">
        <v>54</v>
      </c>
      <c r="L84" s="161">
        <v>0.22</v>
      </c>
      <c r="M84" s="162">
        <v>0.21</v>
      </c>
      <c r="N84" s="58">
        <f t="shared" si="4"/>
        <v>1.592892</v>
      </c>
      <c r="O84" s="58">
        <f t="shared" si="3"/>
        <v>-0.31517424380000003</v>
      </c>
      <c r="P84" s="58">
        <f t="shared" si="5"/>
        <v>1.2777177561999999</v>
      </c>
    </row>
    <row r="85" spans="1:16" s="11" customFormat="1" ht="15" customHeight="1">
      <c r="A85" s="46" t="s">
        <v>709</v>
      </c>
      <c r="B85" s="11" t="s">
        <v>152</v>
      </c>
      <c r="C85" s="11" t="s">
        <v>782</v>
      </c>
      <c r="D85" s="11">
        <v>14</v>
      </c>
      <c r="E85" s="21">
        <v>728548.50811499998</v>
      </c>
      <c r="F85" s="21">
        <v>5658793.0034459997</v>
      </c>
      <c r="G85" s="20">
        <v>0.4</v>
      </c>
      <c r="H85" s="20">
        <v>0.7</v>
      </c>
      <c r="I85" s="11" t="s">
        <v>49</v>
      </c>
      <c r="J85" s="11" t="s">
        <v>156</v>
      </c>
      <c r="K85" s="11" t="s">
        <v>372</v>
      </c>
      <c r="L85" s="161">
        <v>0.23</v>
      </c>
      <c r="M85" s="162">
        <v>0.15</v>
      </c>
      <c r="N85" s="58">
        <f t="shared" si="4"/>
        <v>1.13778</v>
      </c>
      <c r="O85" s="58">
        <f t="shared" si="3"/>
        <v>-4.3178317000000001E-2</v>
      </c>
      <c r="P85" s="58">
        <f t="shared" si="5"/>
        <v>1.094601683</v>
      </c>
    </row>
    <row r="86" spans="1:16" s="11" customFormat="1" ht="15" customHeight="1">
      <c r="A86" s="46" t="s">
        <v>710</v>
      </c>
      <c r="B86" s="11" t="s">
        <v>152</v>
      </c>
      <c r="C86" s="11" t="s">
        <v>711</v>
      </c>
      <c r="D86" s="11">
        <v>14</v>
      </c>
      <c r="E86" s="21">
        <v>728548.50811499998</v>
      </c>
      <c r="F86" s="21">
        <v>5658793.0034459997</v>
      </c>
      <c r="G86" s="20">
        <v>0.2</v>
      </c>
      <c r="H86" s="20">
        <v>0.4</v>
      </c>
      <c r="I86" s="11" t="s">
        <v>49</v>
      </c>
      <c r="J86" s="11" t="s">
        <v>156</v>
      </c>
      <c r="K86" s="11" t="s">
        <v>373</v>
      </c>
      <c r="L86" s="161">
        <v>0.15</v>
      </c>
      <c r="M86" s="162">
        <v>0.3</v>
      </c>
      <c r="N86" s="58">
        <f t="shared" si="4"/>
        <v>2.27556</v>
      </c>
      <c r="O86" s="58">
        <f t="shared" si="3"/>
        <v>-0.86051963399999998</v>
      </c>
      <c r="P86" s="58">
        <f t="shared" si="5"/>
        <v>1.4150403659999999</v>
      </c>
    </row>
    <row r="87" spans="1:16" s="11" customFormat="1" ht="15" customHeight="1">
      <c r="A87" s="46" t="s">
        <v>710</v>
      </c>
      <c r="B87" s="11" t="s">
        <v>152</v>
      </c>
      <c r="C87" s="11" t="s">
        <v>783</v>
      </c>
      <c r="D87" s="11">
        <v>14</v>
      </c>
      <c r="E87" s="21">
        <v>735490.56425499998</v>
      </c>
      <c r="F87" s="21">
        <v>5657979.802538</v>
      </c>
      <c r="G87" s="20">
        <v>0.6</v>
      </c>
      <c r="H87" s="20">
        <v>0.8</v>
      </c>
      <c r="I87" s="11" t="s">
        <v>49</v>
      </c>
      <c r="J87" s="11" t="s">
        <v>156</v>
      </c>
      <c r="K87" s="11" t="s">
        <v>54</v>
      </c>
      <c r="L87" s="161">
        <v>0.12</v>
      </c>
      <c r="M87" s="162">
        <v>0.31</v>
      </c>
      <c r="N87" s="58">
        <f t="shared" si="4"/>
        <v>2.3514120000000003</v>
      </c>
      <c r="O87" s="58">
        <f t="shared" si="3"/>
        <v>-0.97660912180000015</v>
      </c>
      <c r="P87" s="58">
        <f t="shared" si="5"/>
        <v>1.3748028782000001</v>
      </c>
    </row>
    <row r="88" spans="1:16" s="11" customFormat="1" ht="15" customHeight="1">
      <c r="A88" s="46" t="s">
        <v>712</v>
      </c>
      <c r="B88" s="11" t="s">
        <v>152</v>
      </c>
      <c r="C88" s="11" t="s">
        <v>784</v>
      </c>
      <c r="D88" s="11">
        <v>14</v>
      </c>
      <c r="E88" s="21">
        <v>741383.50872699998</v>
      </c>
      <c r="F88" s="21">
        <v>5658733.2746919999</v>
      </c>
      <c r="G88" s="20">
        <v>0.3</v>
      </c>
      <c r="H88" s="20">
        <v>0.5</v>
      </c>
      <c r="I88" s="11" t="s">
        <v>49</v>
      </c>
      <c r="J88" s="11" t="s">
        <v>156</v>
      </c>
      <c r="K88" s="11" t="s">
        <v>372</v>
      </c>
      <c r="L88" s="161">
        <v>0.08</v>
      </c>
      <c r="M88" s="162">
        <v>0.38</v>
      </c>
      <c r="N88" s="58">
        <f t="shared" si="4"/>
        <v>2.8823760000000003</v>
      </c>
      <c r="O88" s="58">
        <f t="shared" si="3"/>
        <v>-1.3646945364000003</v>
      </c>
      <c r="P88" s="58">
        <f t="shared" si="5"/>
        <v>1.5176814636</v>
      </c>
    </row>
    <row r="89" spans="1:16" s="11" customFormat="1" ht="15" customHeight="1">
      <c r="A89" s="46" t="s">
        <v>713</v>
      </c>
      <c r="B89" s="11" t="s">
        <v>152</v>
      </c>
      <c r="C89" s="11" t="s">
        <v>785</v>
      </c>
      <c r="D89" s="11">
        <v>14</v>
      </c>
      <c r="E89" s="21">
        <v>744891.38323599997</v>
      </c>
      <c r="F89" s="21">
        <v>5658728.0752529996</v>
      </c>
      <c r="G89" s="20">
        <v>0.5</v>
      </c>
      <c r="H89" s="20">
        <v>0.9</v>
      </c>
      <c r="I89" s="11" t="s">
        <v>49</v>
      </c>
      <c r="J89" s="11" t="s">
        <v>156</v>
      </c>
      <c r="K89" s="11" t="s">
        <v>372</v>
      </c>
      <c r="L89" s="161">
        <v>0.26</v>
      </c>
      <c r="M89" s="162">
        <v>0.35</v>
      </c>
      <c r="N89" s="58">
        <f t="shared" si="4"/>
        <v>2.65482</v>
      </c>
      <c r="O89" s="58">
        <f t="shared" si="3"/>
        <v>-0.79166907300000011</v>
      </c>
      <c r="P89" s="58">
        <f t="shared" si="5"/>
        <v>1.863150927</v>
      </c>
    </row>
    <row r="90" spans="1:16" s="11" customFormat="1" ht="15" customHeight="1">
      <c r="A90" s="46" t="s">
        <v>714</v>
      </c>
      <c r="B90" s="11" t="s">
        <v>152</v>
      </c>
      <c r="C90" s="11" t="s">
        <v>786</v>
      </c>
      <c r="D90" s="11">
        <v>14</v>
      </c>
      <c r="E90" s="21">
        <v>753487.22515199997</v>
      </c>
      <c r="F90" s="21">
        <v>5655760.3444520002</v>
      </c>
      <c r="G90" s="20">
        <v>0.3</v>
      </c>
      <c r="H90" s="20">
        <v>0.5</v>
      </c>
      <c r="I90" s="11" t="s">
        <v>49</v>
      </c>
      <c r="J90" s="11" t="s">
        <v>156</v>
      </c>
      <c r="K90" s="11" t="s">
        <v>372</v>
      </c>
      <c r="L90" s="161">
        <v>0.14000000000000001</v>
      </c>
      <c r="M90" s="162">
        <v>0.2</v>
      </c>
      <c r="N90" s="58">
        <f t="shared" si="4"/>
        <v>1.5170400000000002</v>
      </c>
      <c r="O90" s="58">
        <f t="shared" si="3"/>
        <v>-0.473787756</v>
      </c>
      <c r="P90" s="58">
        <f t="shared" si="5"/>
        <v>1.0432522440000001</v>
      </c>
    </row>
    <row r="91" spans="1:16" s="11" customFormat="1" ht="15" customHeight="1">
      <c r="A91" s="46" t="s">
        <v>715</v>
      </c>
      <c r="B91" s="11" t="s">
        <v>152</v>
      </c>
      <c r="C91" s="11" t="s">
        <v>787</v>
      </c>
      <c r="D91" s="11">
        <v>14</v>
      </c>
      <c r="E91" s="21">
        <v>758866.962344</v>
      </c>
      <c r="F91" s="21">
        <v>5648758.838095</v>
      </c>
      <c r="G91" s="20">
        <v>0.3</v>
      </c>
      <c r="H91" s="20">
        <v>0.6</v>
      </c>
      <c r="I91" s="11" t="s">
        <v>49</v>
      </c>
      <c r="J91" s="11" t="s">
        <v>156</v>
      </c>
      <c r="K91" s="11" t="s">
        <v>372</v>
      </c>
      <c r="L91" s="161">
        <v>0.15</v>
      </c>
      <c r="M91" s="162">
        <v>0.3</v>
      </c>
      <c r="N91" s="58">
        <f t="shared" si="4"/>
        <v>2.27556</v>
      </c>
      <c r="O91" s="58">
        <f t="shared" si="3"/>
        <v>-0.86051963399999998</v>
      </c>
      <c r="P91" s="58">
        <f t="shared" si="5"/>
        <v>1.4150403659999999</v>
      </c>
    </row>
    <row r="92" spans="1:16" s="11" customFormat="1" ht="15" customHeight="1" thickBot="1">
      <c r="A92" s="249" t="s">
        <v>716</v>
      </c>
      <c r="B92" s="40" t="s">
        <v>152</v>
      </c>
      <c r="C92" s="40" t="s">
        <v>788</v>
      </c>
      <c r="D92" s="40">
        <v>14</v>
      </c>
      <c r="E92" s="44">
        <v>760915.21265899995</v>
      </c>
      <c r="F92" s="44">
        <v>5630609.5993379997</v>
      </c>
      <c r="G92" s="64">
        <v>0.4</v>
      </c>
      <c r="H92" s="64">
        <v>0.7</v>
      </c>
      <c r="I92" s="40" t="s">
        <v>49</v>
      </c>
      <c r="J92" s="40" t="s">
        <v>156</v>
      </c>
      <c r="K92" s="40" t="s">
        <v>372</v>
      </c>
      <c r="L92" s="250">
        <v>0.09</v>
      </c>
      <c r="M92" s="248">
        <v>0.68</v>
      </c>
      <c r="N92" s="60">
        <f t="shared" si="4"/>
        <v>5.1579360000000003</v>
      </c>
      <c r="O92" s="60">
        <f t="shared" si="3"/>
        <v>-2.5748361703999998</v>
      </c>
      <c r="P92" s="60">
        <f t="shared" si="5"/>
        <v>2.5830998296000005</v>
      </c>
    </row>
    <row r="93" spans="1:16">
      <c r="L93" s="161"/>
      <c r="M93" s="162"/>
      <c r="N93" s="162"/>
      <c r="O93" s="162"/>
      <c r="P93" s="162"/>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228BF-7721-4736-9880-78C603E12232}">
  <sheetPr codeName="Sheet19"/>
  <dimension ref="A1:E42"/>
  <sheetViews>
    <sheetView zoomScaleNormal="100" workbookViewId="0">
      <pane ySplit="2" topLeftCell="A3" activePane="bottomLeft" state="frozen"/>
      <selection activeCell="A2" sqref="A2"/>
      <selection pane="bottomLeft" activeCell="H22" sqref="H22"/>
    </sheetView>
  </sheetViews>
  <sheetFormatPr defaultColWidth="9.125" defaultRowHeight="15" customHeight="1"/>
  <cols>
    <col min="1" max="1" width="26.75" style="46" customWidth="1"/>
    <col min="2" max="2" width="43.875" style="11" bestFit="1" customWidth="1"/>
    <col min="3" max="3" width="11.375" style="11" bestFit="1" customWidth="1"/>
    <col min="4" max="5" width="23" style="11" customWidth="1"/>
    <col min="6" max="16384" width="9.125" style="11"/>
  </cols>
  <sheetData>
    <row r="1" spans="1:5" ht="21.75" customHeight="1">
      <c r="A1" s="135" t="s">
        <v>576</v>
      </c>
    </row>
    <row r="2" spans="1:5" ht="30" customHeight="1" thickBot="1">
      <c r="A2" s="131" t="s">
        <v>40</v>
      </c>
      <c r="B2" s="52" t="s">
        <v>48</v>
      </c>
      <c r="C2" s="52" t="s">
        <v>799</v>
      </c>
      <c r="D2" s="52" t="s">
        <v>357</v>
      </c>
      <c r="E2" s="52" t="s">
        <v>358</v>
      </c>
    </row>
    <row r="3" spans="1:5" ht="15" customHeight="1">
      <c r="A3" s="53" t="s">
        <v>242</v>
      </c>
      <c r="B3" s="53" t="s">
        <v>243</v>
      </c>
      <c r="C3" s="53">
        <v>2023</v>
      </c>
      <c r="D3" s="109">
        <v>0.23</v>
      </c>
      <c r="E3" s="109">
        <v>0.17</v>
      </c>
    </row>
    <row r="4" spans="1:5" ht="15" customHeight="1">
      <c r="A4" s="53" t="s">
        <v>245</v>
      </c>
      <c r="B4" s="53" t="s">
        <v>243</v>
      </c>
      <c r="C4" s="53">
        <v>2023</v>
      </c>
      <c r="D4" s="109">
        <v>0.34</v>
      </c>
      <c r="E4" s="109">
        <v>0.24</v>
      </c>
    </row>
    <row r="5" spans="1:5" ht="15" customHeight="1">
      <c r="A5" s="15" t="s">
        <v>789</v>
      </c>
      <c r="B5" s="53" t="s">
        <v>243</v>
      </c>
      <c r="C5" s="53">
        <v>2024</v>
      </c>
      <c r="D5" s="58">
        <v>0.34</v>
      </c>
      <c r="E5" s="58">
        <v>0.26</v>
      </c>
    </row>
    <row r="6" spans="1:5" ht="15" customHeight="1">
      <c r="A6" s="15" t="s">
        <v>791</v>
      </c>
      <c r="B6" s="53" t="s">
        <v>243</v>
      </c>
      <c r="C6" s="53">
        <v>2024</v>
      </c>
      <c r="D6" s="58">
        <v>0.33</v>
      </c>
      <c r="E6" s="58">
        <v>0.25</v>
      </c>
    </row>
    <row r="7" spans="1:5" s="25" customFormat="1" ht="15" customHeight="1">
      <c r="A7" s="53"/>
      <c r="B7" s="53"/>
      <c r="C7" s="53"/>
      <c r="D7" s="109"/>
      <c r="E7" s="109"/>
    </row>
    <row r="8" spans="1:5" s="25" customFormat="1" ht="15" customHeight="1">
      <c r="A8" s="53" t="s">
        <v>246</v>
      </c>
      <c r="B8" s="53" t="s">
        <v>247</v>
      </c>
      <c r="C8" s="53">
        <v>2023</v>
      </c>
      <c r="D8" s="109">
        <v>0.17</v>
      </c>
      <c r="E8" s="109">
        <v>0.21</v>
      </c>
    </row>
    <row r="9" spans="1:5" ht="15" customHeight="1">
      <c r="A9" s="15" t="s">
        <v>790</v>
      </c>
      <c r="B9" s="53" t="s">
        <v>247</v>
      </c>
      <c r="C9" s="53">
        <v>2024</v>
      </c>
      <c r="D9" s="58">
        <v>0.2</v>
      </c>
      <c r="E9" s="58">
        <v>0.24</v>
      </c>
    </row>
    <row r="10" spans="1:5" ht="15" customHeight="1">
      <c r="A10" s="15" t="s">
        <v>792</v>
      </c>
      <c r="B10" s="53" t="s">
        <v>247</v>
      </c>
      <c r="C10" s="53">
        <v>2024</v>
      </c>
      <c r="D10" s="58">
        <v>0.2</v>
      </c>
      <c r="E10" s="58">
        <v>0.24</v>
      </c>
    </row>
    <row r="11" spans="1:5" ht="15" customHeight="1">
      <c r="A11" s="53"/>
      <c r="B11" s="53"/>
      <c r="C11" s="25"/>
      <c r="D11" s="109"/>
      <c r="E11" s="109"/>
    </row>
    <row r="12" spans="1:5" ht="15" customHeight="1">
      <c r="A12" s="53" t="s">
        <v>501</v>
      </c>
      <c r="B12" s="53" t="s">
        <v>249</v>
      </c>
      <c r="C12" s="53">
        <v>2023</v>
      </c>
      <c r="D12" s="109">
        <v>5</v>
      </c>
      <c r="E12" s="109">
        <v>1.51</v>
      </c>
    </row>
    <row r="13" spans="1:5" ht="15" customHeight="1">
      <c r="A13" s="53" t="s">
        <v>501</v>
      </c>
      <c r="B13" s="53" t="s">
        <v>249</v>
      </c>
      <c r="C13" s="53">
        <v>2023</v>
      </c>
      <c r="D13" s="109">
        <v>5.05</v>
      </c>
      <c r="E13" s="109">
        <v>1.54</v>
      </c>
    </row>
    <row r="14" spans="1:5" ht="15" customHeight="1">
      <c r="A14" s="53" t="s">
        <v>501</v>
      </c>
      <c r="B14" s="53" t="s">
        <v>249</v>
      </c>
      <c r="C14" s="53">
        <v>2023</v>
      </c>
      <c r="D14" s="109">
        <v>5.04</v>
      </c>
      <c r="E14" s="109">
        <v>1.5</v>
      </c>
    </row>
    <row r="15" spans="1:5" ht="15" customHeight="1">
      <c r="A15" s="53" t="s">
        <v>501</v>
      </c>
      <c r="B15" s="53" t="s">
        <v>249</v>
      </c>
      <c r="C15" s="53">
        <v>2023</v>
      </c>
      <c r="D15" s="109">
        <v>5.08</v>
      </c>
      <c r="E15" s="109">
        <v>1.57</v>
      </c>
    </row>
    <row r="16" spans="1:5" ht="15" customHeight="1">
      <c r="A16" s="53" t="s">
        <v>501</v>
      </c>
      <c r="B16" s="53" t="s">
        <v>249</v>
      </c>
      <c r="C16" s="53">
        <v>2024</v>
      </c>
      <c r="D16" s="58">
        <v>4.9400000000000004</v>
      </c>
      <c r="E16" s="58">
        <v>1.54</v>
      </c>
    </row>
    <row r="17" spans="1:5" ht="15" customHeight="1">
      <c r="A17" s="53" t="s">
        <v>501</v>
      </c>
      <c r="B17" s="53" t="s">
        <v>249</v>
      </c>
      <c r="C17" s="53">
        <v>2024</v>
      </c>
      <c r="D17" s="58">
        <v>5.01</v>
      </c>
      <c r="E17" s="58">
        <v>1.56</v>
      </c>
    </row>
    <row r="18" spans="1:5" ht="15" customHeight="1">
      <c r="A18" s="53" t="s">
        <v>501</v>
      </c>
      <c r="B18" s="53" t="s">
        <v>249</v>
      </c>
      <c r="C18" s="53">
        <v>2024</v>
      </c>
      <c r="D18" s="58">
        <v>5.01</v>
      </c>
      <c r="E18" s="58">
        <v>1.56</v>
      </c>
    </row>
    <row r="19" spans="1:5" ht="15" customHeight="1">
      <c r="A19" s="53"/>
      <c r="B19" s="53"/>
      <c r="C19" s="53"/>
      <c r="D19" s="109"/>
      <c r="E19" s="109"/>
    </row>
    <row r="20" spans="1:5" ht="15" customHeight="1">
      <c r="A20" s="53" t="s">
        <v>90</v>
      </c>
      <c r="B20" s="53" t="s">
        <v>56</v>
      </c>
      <c r="C20" s="53">
        <v>2023</v>
      </c>
      <c r="D20" s="58">
        <v>0.09</v>
      </c>
      <c r="E20" s="58">
        <v>0.21</v>
      </c>
    </row>
    <row r="21" spans="1:5" ht="15" customHeight="1">
      <c r="A21" s="53" t="s">
        <v>255</v>
      </c>
      <c r="B21" s="53" t="s">
        <v>155</v>
      </c>
      <c r="C21" s="53">
        <v>2023</v>
      </c>
      <c r="D21" s="109">
        <v>0.09</v>
      </c>
      <c r="E21" s="109">
        <v>0.2</v>
      </c>
    </row>
    <row r="22" spans="1:5" ht="15" customHeight="1">
      <c r="A22" s="53"/>
      <c r="B22" s="53"/>
      <c r="C22" s="53"/>
      <c r="D22" s="109"/>
      <c r="E22" s="109"/>
    </row>
    <row r="23" spans="1:5" ht="15" customHeight="1">
      <c r="A23" s="53" t="s">
        <v>100</v>
      </c>
      <c r="B23" s="53" t="s">
        <v>56</v>
      </c>
      <c r="C23" s="53">
        <v>2023</v>
      </c>
      <c r="D23" s="58">
        <v>0.1</v>
      </c>
      <c r="E23" s="58">
        <v>0.3</v>
      </c>
    </row>
    <row r="24" spans="1:5" ht="15" customHeight="1">
      <c r="A24" s="53" t="s">
        <v>256</v>
      </c>
      <c r="B24" s="53" t="s">
        <v>155</v>
      </c>
      <c r="C24" s="53">
        <v>2023</v>
      </c>
      <c r="D24" s="109">
        <v>0.1</v>
      </c>
      <c r="E24" s="109">
        <v>0.3</v>
      </c>
    </row>
    <row r="25" spans="1:5" ht="15" customHeight="1">
      <c r="A25" s="53"/>
      <c r="B25" s="53"/>
      <c r="C25" s="53"/>
      <c r="D25" s="109"/>
      <c r="E25" s="109"/>
    </row>
    <row r="26" spans="1:5" ht="15" customHeight="1">
      <c r="A26" s="15" t="s">
        <v>802</v>
      </c>
      <c r="B26" s="53" t="s">
        <v>56</v>
      </c>
      <c r="C26" s="53">
        <v>2024</v>
      </c>
      <c r="D26" s="58">
        <v>0.23</v>
      </c>
      <c r="E26" s="58">
        <v>0.15</v>
      </c>
    </row>
    <row r="27" spans="1:5" ht="15" customHeight="1">
      <c r="A27" s="15" t="s">
        <v>803</v>
      </c>
      <c r="B27" s="53" t="s">
        <v>155</v>
      </c>
      <c r="C27" s="53">
        <v>2024</v>
      </c>
      <c r="D27" s="58">
        <v>0.24</v>
      </c>
      <c r="E27" s="58">
        <v>0.18</v>
      </c>
    </row>
    <row r="28" spans="1:5" ht="15" customHeight="1">
      <c r="A28" s="15"/>
      <c r="C28" s="53"/>
      <c r="D28" s="68"/>
      <c r="E28" s="68"/>
    </row>
    <row r="29" spans="1:5" ht="15" customHeight="1">
      <c r="A29" s="15" t="s">
        <v>804</v>
      </c>
      <c r="B29" s="53" t="s">
        <v>56</v>
      </c>
      <c r="C29" s="53">
        <v>2024</v>
      </c>
      <c r="D29" s="58">
        <v>0.09</v>
      </c>
      <c r="E29" s="58">
        <v>0.68</v>
      </c>
    </row>
    <row r="30" spans="1:5" ht="15" customHeight="1">
      <c r="A30" s="15" t="s">
        <v>805</v>
      </c>
      <c r="B30" s="53" t="s">
        <v>155</v>
      </c>
      <c r="C30" s="53">
        <v>2024</v>
      </c>
      <c r="D30" s="58">
        <v>0.09</v>
      </c>
      <c r="E30" s="58">
        <v>0.77</v>
      </c>
    </row>
    <row r="31" spans="1:5" ht="15" customHeight="1">
      <c r="A31" s="11"/>
      <c r="C31" s="53"/>
      <c r="D31" s="68"/>
      <c r="E31" s="68"/>
    </row>
    <row r="32" spans="1:5" ht="15" customHeight="1">
      <c r="A32" s="53" t="s">
        <v>250</v>
      </c>
      <c r="B32" s="53" t="s">
        <v>56</v>
      </c>
      <c r="C32" s="53">
        <v>2023</v>
      </c>
      <c r="D32" s="58">
        <v>0.17</v>
      </c>
      <c r="E32" s="58">
        <v>0.45</v>
      </c>
    </row>
    <row r="33" spans="1:5" ht="15" customHeight="1">
      <c r="A33" s="53" t="s">
        <v>251</v>
      </c>
      <c r="B33" s="53" t="s">
        <v>252</v>
      </c>
      <c r="C33" s="53">
        <v>2023</v>
      </c>
      <c r="D33" s="58">
        <v>0.18</v>
      </c>
      <c r="E33" s="58">
        <v>0.48</v>
      </c>
    </row>
    <row r="34" spans="1:5" ht="15" customHeight="1">
      <c r="A34" s="53"/>
      <c r="B34" s="53"/>
      <c r="C34" s="53"/>
      <c r="D34" s="58"/>
      <c r="E34" s="58"/>
    </row>
    <row r="35" spans="1:5" ht="15" customHeight="1">
      <c r="A35" s="53" t="s">
        <v>253</v>
      </c>
      <c r="B35" s="53" t="s">
        <v>56</v>
      </c>
      <c r="C35" s="53">
        <v>2023</v>
      </c>
      <c r="D35" s="58">
        <v>0.17</v>
      </c>
      <c r="E35" s="58">
        <v>0.56000000000000005</v>
      </c>
    </row>
    <row r="36" spans="1:5" ht="15" customHeight="1">
      <c r="A36" s="53" t="s">
        <v>254</v>
      </c>
      <c r="B36" s="53" t="s">
        <v>252</v>
      </c>
      <c r="C36" s="53">
        <v>2023</v>
      </c>
      <c r="D36" s="58">
        <v>0.21</v>
      </c>
      <c r="E36" s="58">
        <v>0.7</v>
      </c>
    </row>
    <row r="37" spans="1:5" ht="15" customHeight="1">
      <c r="A37" s="11"/>
      <c r="C37" s="53"/>
      <c r="D37" s="68"/>
      <c r="E37" s="68"/>
    </row>
    <row r="38" spans="1:5" ht="15" customHeight="1">
      <c r="A38" s="15" t="s">
        <v>751</v>
      </c>
      <c r="B38" s="53" t="s">
        <v>56</v>
      </c>
      <c r="C38" s="53">
        <v>2024</v>
      </c>
      <c r="D38" s="58">
        <v>0.22</v>
      </c>
      <c r="E38" s="58">
        <v>0.21</v>
      </c>
    </row>
    <row r="39" spans="1:5" ht="15" customHeight="1">
      <c r="A39" s="15" t="s">
        <v>794</v>
      </c>
      <c r="B39" s="53" t="s">
        <v>252</v>
      </c>
      <c r="C39" s="53">
        <v>2024</v>
      </c>
      <c r="D39" s="58">
        <v>0.22</v>
      </c>
      <c r="E39" s="58">
        <v>0.22</v>
      </c>
    </row>
    <row r="40" spans="1:5" ht="15" customHeight="1">
      <c r="A40" s="15"/>
      <c r="B40" s="53"/>
      <c r="C40" s="15"/>
      <c r="D40" s="68"/>
      <c r="E40" s="68"/>
    </row>
    <row r="41" spans="1:5" ht="15" customHeight="1">
      <c r="A41" s="15" t="s">
        <v>750</v>
      </c>
      <c r="B41" s="53" t="s">
        <v>56</v>
      </c>
      <c r="C41" s="53">
        <v>2024</v>
      </c>
      <c r="D41" s="58">
        <v>0.14000000000000001</v>
      </c>
      <c r="E41" s="58">
        <v>0.54</v>
      </c>
    </row>
    <row r="42" spans="1:5" ht="15" customHeight="1" thickBot="1">
      <c r="A42" s="56" t="s">
        <v>793</v>
      </c>
      <c r="B42" s="54" t="s">
        <v>252</v>
      </c>
      <c r="C42" s="54">
        <v>2024</v>
      </c>
      <c r="D42" s="60">
        <v>0.19</v>
      </c>
      <c r="E42" s="60">
        <v>0.47</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1CB3F-6CEF-47EA-95A3-00C39374F70F}">
  <dimension ref="A1:BL15"/>
  <sheetViews>
    <sheetView workbookViewId="0">
      <selection sqref="A1:D1"/>
    </sheetView>
  </sheetViews>
  <sheetFormatPr defaultColWidth="9" defaultRowHeight="13.8"/>
  <cols>
    <col min="1" max="1" width="14.125" style="28" customWidth="1"/>
    <col min="2" max="2" width="18.875" style="12" customWidth="1"/>
    <col min="3" max="3" width="23.75" style="63" customWidth="1"/>
    <col min="4" max="4" width="20.75" style="58" customWidth="1"/>
    <col min="5" max="5" width="20.75" style="63" customWidth="1"/>
    <col min="6" max="9" width="20.75" style="58" customWidth="1"/>
    <col min="10" max="10" width="20.75" style="63" customWidth="1"/>
    <col min="11" max="14" width="20.75" style="58" customWidth="1"/>
    <col min="15" max="15" width="20.75" style="67" customWidth="1"/>
    <col min="16" max="16" width="20.75" style="63" customWidth="1"/>
    <col min="17" max="18" width="20.75" style="58" customWidth="1"/>
    <col min="19" max="19" width="20.75" style="67" customWidth="1"/>
    <col min="20" max="20" width="20.75" style="63" customWidth="1"/>
    <col min="21" max="21" width="20.75" style="67" customWidth="1"/>
    <col min="22" max="22" width="20.75" style="63" customWidth="1"/>
    <col min="23" max="23" width="20.75" style="67" customWidth="1"/>
    <col min="24" max="26" width="20.75" style="58" customWidth="1"/>
    <col min="27" max="27" width="20.75" style="63" customWidth="1"/>
    <col min="28" max="28" width="20.75" style="58" customWidth="1"/>
    <col min="29" max="31" width="20.75" style="63" customWidth="1"/>
    <col min="32" max="32" width="20.75" style="58" customWidth="1"/>
    <col min="33" max="33" width="20.75" style="67" customWidth="1"/>
    <col min="34" max="35" width="20.75" style="58" customWidth="1"/>
    <col min="36" max="36" width="20.75" style="67" customWidth="1"/>
    <col min="37" max="37" width="20.75" style="63" customWidth="1"/>
    <col min="38" max="38" width="20.75" style="67" customWidth="1"/>
    <col min="39" max="39" width="20.75" style="20" customWidth="1"/>
    <col min="40" max="40" width="20.75" style="68" customWidth="1"/>
    <col min="41" max="41" width="20.75" style="20" customWidth="1"/>
    <col min="42" max="42" width="20.75" style="68" customWidth="1"/>
    <col min="43" max="44" width="20.75" style="21" customWidth="1"/>
    <col min="45" max="45" width="20.75" style="68" customWidth="1"/>
    <col min="46" max="46" width="20.75" style="20" customWidth="1"/>
    <col min="47" max="47" width="20.75" style="21" customWidth="1"/>
    <col min="48" max="53" width="20.75" style="68" customWidth="1"/>
    <col min="54" max="54" width="20.75" style="21" customWidth="1"/>
    <col min="55" max="57" width="20.75" style="68" customWidth="1"/>
    <col min="58" max="59" width="20.75" style="21" customWidth="1"/>
    <col min="60" max="63" width="20.75" style="12" customWidth="1"/>
    <col min="64" max="16384" width="9" style="12"/>
  </cols>
  <sheetData>
    <row r="1" spans="1:64" ht="34.200000000000003" customHeight="1">
      <c r="A1" s="273" t="s">
        <v>582</v>
      </c>
      <c r="B1" s="273"/>
      <c r="C1" s="273"/>
      <c r="D1" s="273"/>
    </row>
    <row r="2" spans="1:64" s="11" customFormat="1" ht="14.4" thickBot="1">
      <c r="A2" s="47" t="s">
        <v>40</v>
      </c>
      <c r="B2" s="47" t="s">
        <v>48</v>
      </c>
      <c r="C2" s="52" t="s">
        <v>357</v>
      </c>
      <c r="D2" s="52" t="s">
        <v>358</v>
      </c>
    </row>
    <row r="3" spans="1:64" s="11" customFormat="1" ht="15" customHeight="1">
      <c r="A3" s="53" t="s">
        <v>501</v>
      </c>
      <c r="B3" s="53" t="s">
        <v>249</v>
      </c>
      <c r="C3" s="109">
        <v>5</v>
      </c>
      <c r="D3" s="109">
        <v>1.51</v>
      </c>
    </row>
    <row r="4" spans="1:64" s="11" customFormat="1" ht="15" customHeight="1">
      <c r="A4" s="53" t="s">
        <v>501</v>
      </c>
      <c r="B4" s="53" t="s">
        <v>249</v>
      </c>
      <c r="C4" s="109">
        <v>5.05</v>
      </c>
      <c r="D4" s="109">
        <v>1.54</v>
      </c>
    </row>
    <row r="5" spans="1:64" s="11" customFormat="1" ht="15" customHeight="1">
      <c r="A5" s="53" t="s">
        <v>501</v>
      </c>
      <c r="B5" s="53" t="s">
        <v>249</v>
      </c>
      <c r="C5" s="109">
        <v>5.04</v>
      </c>
      <c r="D5" s="109">
        <v>1.5</v>
      </c>
    </row>
    <row r="6" spans="1:64" s="58" customFormat="1" ht="15" customHeight="1">
      <c r="A6" s="169" t="s">
        <v>501</v>
      </c>
      <c r="B6" s="169" t="s">
        <v>249</v>
      </c>
      <c r="C6" s="251">
        <v>5.08</v>
      </c>
      <c r="D6" s="251">
        <v>1.57</v>
      </c>
    </row>
    <row r="7" spans="1:64" s="58" customFormat="1" ht="15" customHeight="1">
      <c r="A7" s="53" t="s">
        <v>501</v>
      </c>
      <c r="B7" s="53" t="s">
        <v>249</v>
      </c>
      <c r="C7" s="58">
        <v>4.9400000000000004</v>
      </c>
      <c r="D7" s="58">
        <v>1.54</v>
      </c>
    </row>
    <row r="8" spans="1:64" s="58" customFormat="1" ht="15" customHeight="1">
      <c r="A8" s="53" t="s">
        <v>501</v>
      </c>
      <c r="B8" s="53" t="s">
        <v>249</v>
      </c>
      <c r="C8" s="58">
        <v>5.01</v>
      </c>
      <c r="D8" s="58">
        <v>1.56</v>
      </c>
    </row>
    <row r="9" spans="1:64" s="58" customFormat="1" ht="15" customHeight="1">
      <c r="A9" s="78" t="s">
        <v>501</v>
      </c>
      <c r="B9" s="78" t="s">
        <v>249</v>
      </c>
      <c r="C9" s="59">
        <v>5.01</v>
      </c>
      <c r="D9" s="59">
        <v>1.56</v>
      </c>
    </row>
    <row r="10" spans="1:64" s="58" customFormat="1" ht="15" customHeight="1">
      <c r="A10" s="46"/>
      <c r="B10" s="11" t="s">
        <v>377</v>
      </c>
      <c r="C10" s="68">
        <f>AVERAGE(C3:C9)</f>
        <v>5.0185714285714287</v>
      </c>
      <c r="D10" s="68">
        <f>AVERAGE(D3:D9)</f>
        <v>1.5400000000000003</v>
      </c>
    </row>
    <row r="11" spans="1:64" s="58" customFormat="1" ht="15" customHeight="1">
      <c r="A11" s="132"/>
      <c r="B11" s="219" t="s">
        <v>676</v>
      </c>
      <c r="C11" s="233">
        <f>_xlfn.STDEV.S(C3:C9)</f>
        <v>4.4507891221134833E-2</v>
      </c>
      <c r="D11" s="233">
        <f>_xlfn.STDEV.S(D3:D9)</f>
        <v>2.6457513110645932E-2</v>
      </c>
    </row>
    <row r="12" spans="1:64" s="58" customFormat="1" ht="15" customHeight="1" thickBot="1">
      <c r="A12" s="143"/>
      <c r="B12" s="26" t="s">
        <v>378</v>
      </c>
      <c r="C12" s="20">
        <f>100*(C11/C10)</f>
        <v>0.88686375903200643</v>
      </c>
      <c r="D12" s="20">
        <f>100*(D11/D10)</f>
        <v>1.718020331860125</v>
      </c>
      <c r="E12" s="63"/>
      <c r="J12" s="63"/>
      <c r="O12" s="67"/>
      <c r="P12" s="63"/>
      <c r="S12" s="67"/>
      <c r="T12" s="63"/>
      <c r="U12" s="67"/>
      <c r="V12" s="63"/>
      <c r="W12" s="67"/>
      <c r="AA12" s="63"/>
      <c r="AC12" s="63"/>
      <c r="AD12" s="63"/>
      <c r="AE12" s="63"/>
      <c r="AG12" s="67"/>
      <c r="AJ12" s="67"/>
      <c r="AK12" s="63"/>
      <c r="AL12" s="67"/>
      <c r="AM12" s="20"/>
      <c r="AN12" s="68"/>
      <c r="AO12" s="20"/>
      <c r="AP12" s="68"/>
      <c r="AQ12" s="21"/>
      <c r="AR12" s="21"/>
      <c r="AS12" s="68"/>
      <c r="AT12" s="20"/>
      <c r="AU12" s="21"/>
      <c r="AV12" s="68"/>
      <c r="AW12" s="68"/>
      <c r="AX12" s="68"/>
      <c r="AY12" s="68"/>
      <c r="AZ12" s="68"/>
      <c r="BA12" s="68"/>
      <c r="BB12" s="21"/>
      <c r="BC12" s="68"/>
      <c r="BD12" s="68"/>
      <c r="BE12" s="68"/>
      <c r="BF12" s="21"/>
      <c r="BG12" s="21"/>
      <c r="BH12" s="12"/>
      <c r="BI12" s="12"/>
      <c r="BJ12" s="12"/>
      <c r="BK12" s="12"/>
      <c r="BL12" s="12"/>
    </row>
    <row r="13" spans="1:64" s="11" customFormat="1" ht="27.6" customHeight="1">
      <c r="A13" s="275" t="s">
        <v>812</v>
      </c>
      <c r="B13" s="275"/>
      <c r="C13" s="275"/>
      <c r="D13" s="275"/>
      <c r="E13" s="63"/>
      <c r="F13" s="58"/>
      <c r="G13" s="58"/>
      <c r="H13" s="58"/>
      <c r="I13" s="58"/>
      <c r="J13" s="63"/>
      <c r="K13" s="58"/>
      <c r="L13" s="58"/>
      <c r="M13" s="58"/>
      <c r="N13" s="58"/>
      <c r="O13" s="67"/>
      <c r="P13" s="63"/>
      <c r="Q13" s="58"/>
      <c r="R13" s="58"/>
      <c r="S13" s="67"/>
      <c r="T13" s="63"/>
      <c r="U13" s="67"/>
      <c r="V13" s="63"/>
      <c r="W13" s="67"/>
      <c r="X13" s="58"/>
      <c r="Y13" s="58"/>
      <c r="Z13" s="58"/>
      <c r="AA13" s="63"/>
      <c r="AB13" s="58"/>
      <c r="AC13" s="63"/>
      <c r="AD13" s="63"/>
      <c r="AE13" s="63"/>
      <c r="AF13" s="58"/>
      <c r="AG13" s="67"/>
      <c r="AH13" s="58"/>
      <c r="AI13" s="58"/>
      <c r="AJ13" s="67"/>
      <c r="AK13" s="63"/>
      <c r="AL13" s="67"/>
      <c r="AM13" s="20"/>
      <c r="AN13" s="68"/>
      <c r="AO13" s="20"/>
      <c r="AP13" s="68"/>
      <c r="AQ13" s="21"/>
      <c r="AR13" s="21"/>
      <c r="AS13" s="68"/>
      <c r="AT13" s="20"/>
      <c r="AU13" s="21"/>
      <c r="AV13" s="68"/>
      <c r="AW13" s="68"/>
      <c r="AX13" s="68"/>
      <c r="AY13" s="68"/>
      <c r="AZ13" s="68"/>
      <c r="BA13" s="68"/>
      <c r="BB13" s="21"/>
      <c r="BC13" s="68"/>
      <c r="BD13" s="68"/>
      <c r="BE13" s="68"/>
      <c r="BF13" s="21"/>
      <c r="BG13" s="21"/>
    </row>
    <row r="14" spans="1:64" s="11" customFormat="1">
      <c r="A14" s="276"/>
      <c r="B14" s="276"/>
      <c r="C14" s="276"/>
      <c r="D14" s="276"/>
      <c r="E14" s="63"/>
      <c r="F14" s="58"/>
      <c r="G14" s="58"/>
      <c r="H14" s="58"/>
      <c r="I14" s="58"/>
      <c r="J14" s="63"/>
      <c r="K14" s="58"/>
      <c r="L14" s="58"/>
      <c r="M14" s="58"/>
      <c r="N14" s="58"/>
      <c r="O14" s="67"/>
      <c r="P14" s="63"/>
      <c r="Q14" s="58"/>
      <c r="R14" s="58"/>
      <c r="S14" s="67"/>
      <c r="T14" s="63"/>
      <c r="U14" s="67"/>
      <c r="V14" s="63"/>
      <c r="W14" s="67"/>
      <c r="X14" s="58"/>
      <c r="Y14" s="58"/>
      <c r="Z14" s="58"/>
      <c r="AA14" s="63"/>
      <c r="AB14" s="58"/>
      <c r="AC14" s="63"/>
      <c r="AD14" s="63"/>
      <c r="AE14" s="63"/>
      <c r="AF14" s="58"/>
      <c r="AG14" s="67"/>
      <c r="AH14" s="58"/>
      <c r="AI14" s="58"/>
      <c r="AJ14" s="67"/>
      <c r="AK14" s="63"/>
      <c r="AL14" s="67"/>
      <c r="AM14" s="20"/>
      <c r="AN14" s="68"/>
      <c r="AO14" s="20"/>
      <c r="AP14" s="68"/>
      <c r="AQ14" s="21"/>
      <c r="AR14" s="21"/>
      <c r="AS14" s="68"/>
      <c r="AT14" s="20"/>
      <c r="AU14" s="21"/>
      <c r="AV14" s="68"/>
      <c r="AW14" s="68"/>
      <c r="AX14" s="68"/>
      <c r="AY14" s="68"/>
      <c r="AZ14" s="68"/>
      <c r="BA14" s="68"/>
      <c r="BB14" s="21"/>
      <c r="BC14" s="68"/>
      <c r="BD14" s="68"/>
      <c r="BE14" s="68"/>
      <c r="BF14" s="21"/>
      <c r="BG14" s="21"/>
    </row>
    <row r="15" spans="1:64" s="11" customFormat="1" ht="12.75" customHeight="1">
      <c r="A15" s="124"/>
      <c r="B15" s="124"/>
      <c r="C15" s="124"/>
      <c r="D15" s="58"/>
      <c r="E15" s="63"/>
      <c r="F15" s="58"/>
      <c r="G15" s="58"/>
      <c r="H15" s="58"/>
      <c r="I15" s="58"/>
      <c r="J15" s="63"/>
      <c r="K15" s="58"/>
      <c r="L15" s="58"/>
      <c r="M15" s="58"/>
      <c r="N15" s="58"/>
      <c r="O15" s="67"/>
      <c r="P15" s="63"/>
      <c r="Q15" s="58"/>
      <c r="R15" s="58"/>
      <c r="S15" s="67"/>
      <c r="T15" s="63"/>
      <c r="U15" s="67"/>
      <c r="V15" s="63"/>
      <c r="W15" s="67"/>
      <c r="X15" s="58"/>
      <c r="Y15" s="58"/>
      <c r="Z15" s="58"/>
      <c r="AA15" s="63"/>
      <c r="AB15" s="58"/>
      <c r="AC15" s="63"/>
      <c r="AD15" s="63"/>
      <c r="AE15" s="63"/>
      <c r="AF15" s="58"/>
      <c r="AG15" s="67"/>
      <c r="AH15" s="58"/>
      <c r="AI15" s="58"/>
      <c r="AJ15" s="67"/>
      <c r="AK15" s="63"/>
      <c r="AL15" s="67"/>
      <c r="AM15" s="20"/>
      <c r="AN15" s="68"/>
      <c r="AO15" s="20"/>
      <c r="AP15" s="68"/>
      <c r="AQ15" s="21"/>
      <c r="AR15" s="21"/>
      <c r="AS15" s="68"/>
      <c r="AT15" s="20"/>
      <c r="AU15" s="21"/>
      <c r="AV15" s="68"/>
      <c r="AW15" s="68"/>
      <c r="AX15" s="68"/>
      <c r="AY15" s="68"/>
      <c r="AZ15" s="68"/>
      <c r="BA15" s="68"/>
      <c r="BB15" s="21"/>
      <c r="BC15" s="68"/>
      <c r="BD15" s="68"/>
      <c r="BE15" s="68"/>
      <c r="BF15" s="21"/>
      <c r="BG15" s="21"/>
    </row>
  </sheetData>
  <mergeCells count="2">
    <mergeCell ref="A13:D14"/>
    <mergeCell ref="A1:D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AB34"/>
  <sheetViews>
    <sheetView workbookViewId="0"/>
  </sheetViews>
  <sheetFormatPr defaultRowHeight="11.4"/>
  <cols>
    <col min="1" max="1" width="13.25" style="1" bestFit="1" customWidth="1"/>
    <col min="2" max="2" width="27" style="2" bestFit="1" customWidth="1"/>
  </cols>
  <sheetData>
    <row r="1" spans="1:28">
      <c r="A1" s="1" t="s">
        <v>2</v>
      </c>
      <c r="B1" s="2" t="s">
        <v>20</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21</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22</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11</vt:i4>
      </vt:variant>
    </vt:vector>
  </HeadingPairs>
  <TitlesOfParts>
    <vt:vector size="35" baseType="lpstr">
      <vt:lpstr>ReadMe</vt:lpstr>
      <vt:lpstr>Metadata</vt:lpstr>
      <vt:lpstr>Table 1</vt:lpstr>
      <vt:lpstr>Table 2.1</vt:lpstr>
      <vt:lpstr>Table 2.2</vt:lpstr>
      <vt:lpstr>Table 2.3</vt:lpstr>
      <vt:lpstr>Table 2.4</vt:lpstr>
      <vt:lpstr>Table 3.1</vt:lpstr>
      <vt:lpstr>Table 3.2</vt:lpstr>
      <vt:lpstr>Table 3.3</vt:lpstr>
      <vt:lpstr>Table 3.4</vt:lpstr>
      <vt:lpstr>Table 4.1</vt:lpstr>
      <vt:lpstr>Table 4.2</vt:lpstr>
      <vt:lpstr>Table 4.3</vt:lpstr>
      <vt:lpstr>Table 4.4</vt:lpstr>
      <vt:lpstr>Table 5.1</vt:lpstr>
      <vt:lpstr>Table 5.2</vt:lpstr>
      <vt:lpstr>Table 5.3</vt:lpstr>
      <vt:lpstr>Table 5.4</vt:lpstr>
      <vt:lpstr>Table 6.1</vt:lpstr>
      <vt:lpstr>Table 6.2</vt:lpstr>
      <vt:lpstr>Table 6.3</vt:lpstr>
      <vt:lpstr>Table 6.4</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vector>
  </TitlesOfParts>
  <Company>Manitoba Geological Survey; Manitoba Economic Development, Investment, Trade and Natural Resources; 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Repository Item DRI2025005: Till-matrix geochemistry data from the 2022–2024 field seasons in southeastern Manitoba (parts of NTS 52L, 62P, 63A)</dc:title>
  <dc:creator>T.J. Hodder</dc:creator>
  <cp:keywords>Bird River; till geochemistry; lithium; drift prospecting; Manitoba</cp:keywords>
  <cp:lastModifiedBy>O'Hara, Delaney</cp:lastModifiedBy>
  <cp:lastPrinted>2019-04-02T15:23:59Z</cp:lastPrinted>
  <dcterms:created xsi:type="dcterms:W3CDTF">2008-11-13T14:30:47Z</dcterms:created>
  <dcterms:modified xsi:type="dcterms:W3CDTF">2025-03-19T14:36:03Z</dcterms:modified>
</cp:coreProperties>
</file>